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'!$5:$6</definedName>
    <definedName name="_xlnm.Print_Area" localSheetId="0">'приложение 6 '!$A$1:$H$366</definedName>
  </definedNames>
  <calcPr fullCalcOnLoad="1"/>
</workbook>
</file>

<file path=xl/sharedStrings.xml><?xml version="1.0" encoding="utf-8"?>
<sst xmlns="http://schemas.openxmlformats.org/spreadsheetml/2006/main" count="1479" uniqueCount="301">
  <si>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</si>
  <si>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</si>
  <si>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</si>
  <si>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</si>
  <si>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</si>
  <si>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</si>
  <si>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</si>
  <si>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</si>
  <si>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</si>
  <si>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</si>
  <si>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</si>
  <si>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</si>
  <si>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</si>
  <si>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</si>
  <si>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</si>
  <si>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</si>
  <si>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</si>
  <si>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</si>
  <si>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</si>
  <si>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</si>
  <si>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</si>
  <si>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</si>
  <si>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</si>
  <si>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</si>
  <si>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</si>
  <si>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</si>
  <si>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</si>
  <si>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</si>
  <si>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</si>
  <si>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</si>
  <si>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</si>
  <si>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</si>
  <si>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</si>
  <si>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</si>
  <si>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</si>
  <si>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</si>
  <si>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</si>
  <si>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</si>
  <si>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</si>
  <si>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</si>
  <si>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</si>
  <si>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</si>
  <si>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</si>
  <si>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</si>
  <si>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</si>
  <si>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</si>
  <si>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</si>
  <si>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</si>
  <si>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</si>
  <si>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</si>
  <si>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</si>
  <si>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</si>
  <si>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</si>
  <si>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</si>
  <si>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</si>
  <si>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</si>
  <si>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</si>
  <si>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</si>
  <si>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</si>
  <si>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</si>
  <si>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</si>
  <si>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</si>
  <si>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</si>
  <si>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</si>
  <si>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</si>
  <si>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</si>
  <si>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</si>
  <si>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</si>
  <si>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</si>
  <si>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</si>
  <si>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</si>
  <si>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</si>
  <si>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</si>
  <si>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</si>
  <si>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</si>
  <si>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</si>
  <si>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</si>
  <si>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</si>
  <si>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</si>
  <si>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</si>
  <si>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</si>
  <si>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</si>
  <si>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</si>
  <si>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</si>
  <si>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</si>
  <si>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</si>
  <si>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</si>
  <si>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</si>
  <si>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</si>
  <si>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</si>
  <si>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</si>
  <si>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</si>
  <si>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</si>
  <si>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</si>
  <si>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</si>
  <si>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</si>
  <si>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</si>
  <si>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</si>
  <si>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</si>
  <si>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</si>
  <si>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</si>
  <si>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</si>
  <si>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</si>
  <si>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</si>
  <si>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</si>
  <si>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</si>
  <si>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</si>
  <si>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</si>
  <si>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</si>
  <si>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</si>
  <si>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</si>
  <si>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</si>
  <si>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</si>
  <si>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</si>
  <si>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</si>
  <si>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</si>
  <si>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</si>
  <si>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</si>
  <si>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</si>
  <si>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</si>
  <si>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</si>
  <si>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</si>
  <si>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</si>
  <si>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</si>
  <si>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</si>
  <si>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</si>
  <si>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</si>
  <si>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</si>
  <si>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</si>
  <si>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</si>
  <si>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</si>
  <si>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</si>
  <si>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</si>
  <si>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</si>
  <si>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</si>
  <si>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</si>
  <si>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</si>
  <si>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</si>
  <si>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</si>
  <si>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</si>
  <si>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</si>
  <si>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</si>
  <si>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</si>
  <si>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</si>
  <si>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</si>
  <si>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</si>
  <si>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</si>
  <si>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</si>
  <si>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</si>
  <si>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</si>
  <si>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</si>
  <si>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</si>
  <si>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</si>
  <si>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</si>
  <si>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</si>
  <si>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</si>
  <si>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</si>
  <si>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</si>
  <si>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</si>
  <si>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</si>
  <si>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</si>
  <si>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</si>
  <si>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</si>
  <si>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</si>
  <si>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</si>
  <si>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</si>
  <si>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</si>
  <si>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</si>
  <si>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</si>
  <si>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</si>
  <si>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</si>
  <si>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</si>
  <si>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</si>
  <si>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</si>
  <si>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</si>
  <si>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</si>
  <si>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</si>
  <si>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</si>
  <si>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</si>
  <si>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</si>
  <si>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</si>
  <si>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</si>
  <si>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</si>
  <si>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</si>
  <si>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</si>
  <si>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</si>
  <si>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</si>
  <si>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</si>
  <si>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</si>
  <si>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</si>
  <si>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</si>
  <si>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</si>
  <si>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</si>
  <si>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</si>
  <si>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</si>
  <si>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</si>
  <si>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</si>
  <si>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</si>
  <si>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</si>
  <si>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</si>
  <si>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</si>
  <si>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</si>
  <si>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</si>
  <si>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</si>
  <si>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</si>
  <si>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</si>
  <si>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</si>
  <si>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</si>
  <si>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</si>
  <si>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</si>
  <si>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</si>
  <si>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</si>
  <si>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</si>
  <si>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</si>
  <si>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</si>
  <si>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</si>
  <si>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</si>
  <si>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</si>
  <si>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</si>
  <si>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</si>
  <si>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</si>
  <si>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</si>
  <si>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</si>
  <si>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</si>
  <si>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</si>
  <si>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</si>
  <si>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</si>
  <si>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</si>
  <si>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</si>
  <si>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</si>
  <si>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</si>
  <si>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</si>
  <si>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</si>
  <si>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</si>
  <si>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</si>
  <si>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</si>
  <si>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</si>
  <si>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</si>
  <si>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</si>
  <si>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</si>
  <si>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</si>
  <si>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</si>
  <si>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</si>
  <si>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</si>
  <si>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</si>
  <si>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</si>
  <si>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</si>
  <si>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</si>
  <si>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</si>
  <si>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</si>
  <si>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</si>
  <si>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</si>
  <si>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</si>
  <si>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</si>
  <si>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</si>
  <si>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</si>
  <si>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</si>
  <si>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</si>
  <si>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</si>
  <si>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Расходы на обеспечение выполнения функций органами местного самоуправления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</si>
  <si>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</si>
  <si>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</si>
  <si>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</si>
  <si>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</si>
  <si>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</si>
  <si>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2307230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</si>
  <si>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</si>
  <si>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</si>
  <si>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</si>
  <si>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</si>
  <si>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</si>
  <si>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</si>
  <si>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</si>
  <si>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</si>
  <si>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</si>
  <si>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</si>
  <si>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</si>
  <si>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</si>
  <si>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</si>
  <si>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</si>
  <si>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</si>
  <si>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</si>
  <si>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</si>
  <si>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</si>
  <si>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</si>
  <si>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</si>
  <si>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</si>
  <si>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</si>
  <si>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</si>
  <si>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</si>
  <si>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</si>
  <si>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</si>
  <si>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</si>
  <si>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</si>
  <si>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</si>
  <si>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</si>
  <si>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</si>
  <si>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</si>
  <si>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</si>
  <si>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</si>
  <si>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19                                                                от "26" марта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</si>
</sst>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82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56" t="s">
        <v>300</v>
      </c>
      <c r="H1" s="56"/>
      <c r="I1" s="2"/>
    </row>
    <row r="2" spans="8:9" ht="18" customHeight="1">
      <c r="H2" s="3"/>
      <c r="I2" s="3"/>
    </row>
    <row r="3" spans="1:9" ht="45" customHeight="1">
      <c r="A3" s="25"/>
      <c r="B3" s="59" t="s">
        <v>169</v>
      </c>
      <c r="C3" s="59"/>
      <c r="D3" s="59"/>
      <c r="E3" s="59"/>
      <c r="F3" s="59"/>
      <c r="G3" s="59"/>
      <c r="H3" s="59"/>
      <c r="I3" s="3"/>
    </row>
    <row r="4" spans="1:9" ht="18" customHeight="1">
      <c r="A4" s="25"/>
      <c r="H4" s="3"/>
      <c r="I4" s="3"/>
    </row>
    <row r="5" spans="1:9" ht="21.75" customHeight="1">
      <c r="A5" s="54" t="s">
        <v>170</v>
      </c>
      <c r="B5" s="58" t="s">
        <v>34</v>
      </c>
      <c r="C5" s="57" t="s">
        <v>0</v>
      </c>
      <c r="D5" s="57" t="s">
        <v>1</v>
      </c>
      <c r="E5" s="57" t="s">
        <v>2</v>
      </c>
      <c r="F5" s="57" t="s">
        <v>3</v>
      </c>
      <c r="G5" s="57" t="s">
        <v>33</v>
      </c>
      <c r="H5" s="57"/>
      <c r="I5" s="4"/>
    </row>
    <row r="6" spans="1:9" ht="81.75" customHeight="1">
      <c r="A6" s="55"/>
      <c r="B6" s="58"/>
      <c r="C6" s="57"/>
      <c r="D6" s="57"/>
      <c r="E6" s="57"/>
      <c r="F6" s="57"/>
      <c r="G6" s="26" t="s">
        <v>38</v>
      </c>
      <c r="H6" s="27" t="s">
        <v>28</v>
      </c>
      <c r="I6" s="5" t="s">
        <v>49</v>
      </c>
    </row>
    <row r="7" spans="1:9" ht="44.25" customHeight="1">
      <c r="A7" s="28">
        <v>600</v>
      </c>
      <c r="B7" s="12" t="s">
        <v>171</v>
      </c>
      <c r="C7" s="6"/>
      <c r="D7" s="19"/>
      <c r="E7" s="20"/>
      <c r="F7" s="20"/>
      <c r="G7" s="37">
        <f aca="true" t="shared" si="0" ref="G7:H9">G8</f>
        <v>3377.03908</v>
      </c>
      <c r="H7" s="37">
        <f t="shared" si="0"/>
        <v>0</v>
      </c>
      <c r="I7" s="5"/>
    </row>
    <row r="8" spans="1:9" ht="54.75" customHeight="1">
      <c r="A8" s="29">
        <v>600</v>
      </c>
      <c r="B8" s="23" t="s">
        <v>6</v>
      </c>
      <c r="C8" s="6" t="s">
        <v>29</v>
      </c>
      <c r="D8" s="6" t="s">
        <v>32</v>
      </c>
      <c r="E8" s="7"/>
      <c r="F8" s="7"/>
      <c r="G8" s="8">
        <f t="shared" si="0"/>
        <v>3377.03908</v>
      </c>
      <c r="H8" s="8">
        <f t="shared" si="0"/>
        <v>0</v>
      </c>
      <c r="I8" s="5"/>
    </row>
    <row r="9" spans="1:9" ht="35.25" customHeight="1">
      <c r="A9" s="29">
        <v>600</v>
      </c>
      <c r="B9" s="23" t="s">
        <v>183</v>
      </c>
      <c r="C9" s="7" t="s">
        <v>29</v>
      </c>
      <c r="D9" s="7" t="s">
        <v>32</v>
      </c>
      <c r="E9" s="7" t="s">
        <v>69</v>
      </c>
      <c r="F9" s="7"/>
      <c r="G9" s="38">
        <f t="shared" si="0"/>
        <v>3377.03908</v>
      </c>
      <c r="H9" s="38">
        <f t="shared" si="0"/>
        <v>0</v>
      </c>
      <c r="I9" s="5"/>
    </row>
    <row r="10" spans="1:9" ht="36" customHeight="1">
      <c r="A10" s="29">
        <v>600</v>
      </c>
      <c r="B10" s="23" t="s">
        <v>70</v>
      </c>
      <c r="C10" s="7" t="s">
        <v>29</v>
      </c>
      <c r="D10" s="7" t="s">
        <v>32</v>
      </c>
      <c r="E10" s="7" t="s">
        <v>66</v>
      </c>
      <c r="F10" s="7"/>
      <c r="G10" s="38">
        <f>G11+G12</f>
        <v>3377.03908</v>
      </c>
      <c r="H10" s="38">
        <f>H11+H12</f>
        <v>0</v>
      </c>
      <c r="I10" s="5"/>
    </row>
    <row r="11" spans="1:9" ht="35.25" customHeight="1">
      <c r="A11" s="29">
        <v>600</v>
      </c>
      <c r="B11" s="23" t="s">
        <v>81</v>
      </c>
      <c r="C11" s="7" t="s">
        <v>29</v>
      </c>
      <c r="D11" s="7" t="s">
        <v>32</v>
      </c>
      <c r="E11" s="7" t="s">
        <v>66</v>
      </c>
      <c r="F11" s="7" t="s">
        <v>80</v>
      </c>
      <c r="G11" s="38">
        <f>2652.11908+33</f>
        <v>2685.11908</v>
      </c>
      <c r="H11" s="39">
        <v>0</v>
      </c>
      <c r="I11" s="5" t="s">
        <v>50</v>
      </c>
    </row>
    <row r="12" spans="1:9" ht="45" customHeight="1">
      <c r="A12" s="29">
        <v>600</v>
      </c>
      <c r="B12" s="23" t="s">
        <v>83</v>
      </c>
      <c r="C12" s="7" t="s">
        <v>29</v>
      </c>
      <c r="D12" s="7" t="s">
        <v>32</v>
      </c>
      <c r="E12" s="7" t="s">
        <v>66</v>
      </c>
      <c r="F12" s="7" t="s">
        <v>82</v>
      </c>
      <c r="G12" s="38">
        <v>691.92</v>
      </c>
      <c r="H12" s="39">
        <v>0</v>
      </c>
      <c r="I12" s="10" t="s">
        <v>51</v>
      </c>
    </row>
    <row r="13" spans="1:9" ht="31.5" customHeight="1">
      <c r="A13" s="31">
        <v>601</v>
      </c>
      <c r="B13" s="12" t="s">
        <v>172</v>
      </c>
      <c r="C13" s="7"/>
      <c r="D13" s="7"/>
      <c r="E13" s="7"/>
      <c r="F13" s="7"/>
      <c r="G13" s="37">
        <f>G14+G20+G24+G43+G50+G70+G74+G93+G97+G109+G121+G146+G161+G101+G60+G78+G85+G117+G167+G89+G140</f>
        <v>241527.00694</v>
      </c>
      <c r="H13" s="37">
        <f>H14+H20+H24+H43+H50+H70+H74+H93+H97+H109+H121+H146+H161+H101+H60+H78+H85+H117+H167+H89+H140</f>
        <v>49091.8252</v>
      </c>
      <c r="I13" s="10"/>
    </row>
    <row r="14" spans="1:9" ht="24" customHeight="1">
      <c r="A14" s="29">
        <v>601</v>
      </c>
      <c r="B14" s="23" t="s">
        <v>9</v>
      </c>
      <c r="C14" s="6" t="s">
        <v>29</v>
      </c>
      <c r="D14" s="6" t="s">
        <v>30</v>
      </c>
      <c r="E14" s="7"/>
      <c r="F14" s="7"/>
      <c r="G14" s="8">
        <f>G15</f>
        <v>43160.49611000001</v>
      </c>
      <c r="H14" s="8">
        <f>H15</f>
        <v>0</v>
      </c>
      <c r="I14" s="11"/>
    </row>
    <row r="15" spans="1:9" ht="81" customHeight="1">
      <c r="A15" s="29">
        <v>601</v>
      </c>
      <c r="B15" s="23" t="s">
        <v>182</v>
      </c>
      <c r="C15" s="7" t="s">
        <v>29</v>
      </c>
      <c r="D15" s="7" t="s">
        <v>30</v>
      </c>
      <c r="E15" s="7" t="s">
        <v>73</v>
      </c>
      <c r="F15" s="7"/>
      <c r="G15" s="38">
        <f>G16</f>
        <v>43160.49611000001</v>
      </c>
      <c r="H15" s="38">
        <f>H16</f>
        <v>0</v>
      </c>
      <c r="I15" s="5"/>
    </row>
    <row r="16" spans="1:9" ht="35.25" customHeight="1">
      <c r="A16" s="29">
        <v>601</v>
      </c>
      <c r="B16" s="23" t="s">
        <v>70</v>
      </c>
      <c r="C16" s="7" t="s">
        <v>29</v>
      </c>
      <c r="D16" s="7" t="s">
        <v>30</v>
      </c>
      <c r="E16" s="7" t="s">
        <v>67</v>
      </c>
      <c r="F16" s="7"/>
      <c r="G16" s="38">
        <f>SUM(G17:G19)</f>
        <v>43160.49611000001</v>
      </c>
      <c r="H16" s="38">
        <f>SUM(H17:H19)</f>
        <v>0</v>
      </c>
      <c r="I16" s="5"/>
    </row>
    <row r="17" spans="1:9" ht="39" customHeight="1">
      <c r="A17" s="29">
        <v>601</v>
      </c>
      <c r="B17" s="23" t="s">
        <v>81</v>
      </c>
      <c r="C17" s="7" t="s">
        <v>29</v>
      </c>
      <c r="D17" s="7" t="s">
        <v>30</v>
      </c>
      <c r="E17" s="7" t="s">
        <v>67</v>
      </c>
      <c r="F17" s="7" t="s">
        <v>80</v>
      </c>
      <c r="G17" s="38">
        <f>35636.99165+12</f>
        <v>35648.99165</v>
      </c>
      <c r="H17" s="39">
        <v>0</v>
      </c>
      <c r="I17" s="5" t="s">
        <v>50</v>
      </c>
    </row>
    <row r="18" spans="1:9" ht="54" customHeight="1">
      <c r="A18" s="29">
        <v>601</v>
      </c>
      <c r="B18" s="23" t="s">
        <v>83</v>
      </c>
      <c r="C18" s="7" t="s">
        <v>4</v>
      </c>
      <c r="D18" s="7" t="s">
        <v>8</v>
      </c>
      <c r="E18" s="7" t="s">
        <v>67</v>
      </c>
      <c r="F18" s="7" t="s">
        <v>82</v>
      </c>
      <c r="G18" s="38">
        <v>7376.50446</v>
      </c>
      <c r="H18" s="38">
        <v>0</v>
      </c>
      <c r="I18" s="10" t="s">
        <v>51</v>
      </c>
    </row>
    <row r="19" spans="1:9" ht="24.75" customHeight="1">
      <c r="A19" s="29">
        <v>601</v>
      </c>
      <c r="B19" s="23" t="s">
        <v>85</v>
      </c>
      <c r="C19" s="7" t="s">
        <v>4</v>
      </c>
      <c r="D19" s="7" t="s">
        <v>8</v>
      </c>
      <c r="E19" s="7" t="s">
        <v>67</v>
      </c>
      <c r="F19" s="7" t="s">
        <v>84</v>
      </c>
      <c r="G19" s="38">
        <f>116+19</f>
        <v>135</v>
      </c>
      <c r="H19" s="38">
        <v>0</v>
      </c>
      <c r="I19" s="10" t="s">
        <v>52</v>
      </c>
    </row>
    <row r="20" spans="1:9" ht="45.75" customHeight="1">
      <c r="A20" s="29">
        <v>601</v>
      </c>
      <c r="B20" s="23" t="s">
        <v>77</v>
      </c>
      <c r="C20" s="6" t="s">
        <v>29</v>
      </c>
      <c r="D20" s="6" t="s">
        <v>46</v>
      </c>
      <c r="E20" s="7"/>
      <c r="F20" s="7"/>
      <c r="G20" s="8">
        <f aca="true" t="shared" si="1" ref="G20:H22">G21</f>
        <v>624.3501</v>
      </c>
      <c r="H20" s="8">
        <f t="shared" si="1"/>
        <v>0</v>
      </c>
      <c r="I20" s="5"/>
    </row>
    <row r="21" spans="1:9" ht="37.5" customHeight="1">
      <c r="A21" s="29">
        <v>601</v>
      </c>
      <c r="B21" s="23" t="s">
        <v>183</v>
      </c>
      <c r="C21" s="7" t="s">
        <v>29</v>
      </c>
      <c r="D21" s="7" t="s">
        <v>46</v>
      </c>
      <c r="E21" s="7" t="s">
        <v>69</v>
      </c>
      <c r="F21" s="7"/>
      <c r="G21" s="38">
        <f t="shared" si="1"/>
        <v>624.3501</v>
      </c>
      <c r="H21" s="38">
        <f t="shared" si="1"/>
        <v>0</v>
      </c>
      <c r="I21" s="5"/>
    </row>
    <row r="22" spans="1:9" ht="43.5" customHeight="1">
      <c r="A22" s="29">
        <v>601</v>
      </c>
      <c r="B22" s="23" t="s">
        <v>72</v>
      </c>
      <c r="C22" s="7" t="s">
        <v>29</v>
      </c>
      <c r="D22" s="7" t="s">
        <v>46</v>
      </c>
      <c r="E22" s="7" t="s">
        <v>71</v>
      </c>
      <c r="F22" s="7"/>
      <c r="G22" s="38">
        <f t="shared" si="1"/>
        <v>624.3501</v>
      </c>
      <c r="H22" s="38">
        <f t="shared" si="1"/>
        <v>0</v>
      </c>
      <c r="I22" s="5"/>
    </row>
    <row r="23" spans="1:9" ht="51" customHeight="1">
      <c r="A23" s="29">
        <v>601</v>
      </c>
      <c r="B23" s="23" t="s">
        <v>83</v>
      </c>
      <c r="C23" s="7" t="s">
        <v>29</v>
      </c>
      <c r="D23" s="7" t="s">
        <v>46</v>
      </c>
      <c r="E23" s="7" t="s">
        <v>71</v>
      </c>
      <c r="F23" s="7" t="s">
        <v>82</v>
      </c>
      <c r="G23" s="38">
        <v>624.3501</v>
      </c>
      <c r="H23" s="39">
        <v>0</v>
      </c>
      <c r="I23" s="5"/>
    </row>
    <row r="24" spans="1:9" ht="31.5" customHeight="1">
      <c r="A24" s="29">
        <v>601</v>
      </c>
      <c r="B24" s="23" t="s">
        <v>10</v>
      </c>
      <c r="C24" s="6" t="s">
        <v>29</v>
      </c>
      <c r="D24" s="6" t="s">
        <v>55</v>
      </c>
      <c r="E24" s="7"/>
      <c r="F24" s="7"/>
      <c r="G24" s="8">
        <f>G30+G35+G25</f>
        <v>41225.21462</v>
      </c>
      <c r="H24" s="8">
        <f>H30+H35+H25</f>
        <v>274</v>
      </c>
      <c r="I24" s="10"/>
    </row>
    <row r="25" spans="1:9" ht="66" customHeight="1">
      <c r="A25" s="45">
        <v>601</v>
      </c>
      <c r="B25" s="23" t="s">
        <v>211</v>
      </c>
      <c r="C25" s="7" t="s">
        <v>29</v>
      </c>
      <c r="D25" s="7">
        <v>13</v>
      </c>
      <c r="E25" s="7" t="s">
        <v>43</v>
      </c>
      <c r="F25" s="7"/>
      <c r="G25" s="38">
        <f>G26</f>
        <v>200.99527999999998</v>
      </c>
      <c r="H25" s="38">
        <f>H26</f>
        <v>0</v>
      </c>
      <c r="I25" s="10"/>
    </row>
    <row r="26" spans="1:9" ht="37.5" customHeight="1">
      <c r="A26" s="45">
        <v>601</v>
      </c>
      <c r="B26" s="23" t="s">
        <v>229</v>
      </c>
      <c r="C26" s="7" t="s">
        <v>29</v>
      </c>
      <c r="D26" s="7">
        <v>13</v>
      </c>
      <c r="E26" s="7" t="s">
        <v>228</v>
      </c>
      <c r="F26" s="7"/>
      <c r="G26" s="38">
        <f>G27+G28+G29</f>
        <v>200.99527999999998</v>
      </c>
      <c r="H26" s="38">
        <f>H27+H28+H29</f>
        <v>0</v>
      </c>
      <c r="I26" s="10"/>
    </row>
    <row r="27" spans="1:9" ht="31.5" customHeight="1">
      <c r="A27" s="45">
        <v>601</v>
      </c>
      <c r="B27" s="23" t="s">
        <v>99</v>
      </c>
      <c r="C27" s="7" t="s">
        <v>29</v>
      </c>
      <c r="D27" s="7">
        <v>13</v>
      </c>
      <c r="E27" s="7" t="s">
        <v>228</v>
      </c>
      <c r="F27" s="7" t="s">
        <v>97</v>
      </c>
      <c r="G27" s="38">
        <v>118.79132</v>
      </c>
      <c r="H27" s="38">
        <v>0</v>
      </c>
      <c r="I27" s="10"/>
    </row>
    <row r="28" spans="1:9" ht="55.5" customHeight="1">
      <c r="A28" s="45">
        <v>601</v>
      </c>
      <c r="B28" s="23" t="s">
        <v>83</v>
      </c>
      <c r="C28" s="7" t="s">
        <v>29</v>
      </c>
      <c r="D28" s="7">
        <v>13</v>
      </c>
      <c r="E28" s="7" t="s">
        <v>228</v>
      </c>
      <c r="F28" s="7" t="s">
        <v>82</v>
      </c>
      <c r="G28" s="38">
        <v>73.49471</v>
      </c>
      <c r="H28" s="38">
        <v>0</v>
      </c>
      <c r="I28" s="10"/>
    </row>
    <row r="29" spans="1:9" ht="31.5" customHeight="1">
      <c r="A29" s="45">
        <v>601</v>
      </c>
      <c r="B29" s="23" t="s">
        <v>85</v>
      </c>
      <c r="C29" s="7" t="s">
        <v>29</v>
      </c>
      <c r="D29" s="7">
        <v>13</v>
      </c>
      <c r="E29" s="7" t="s">
        <v>228</v>
      </c>
      <c r="F29" s="7" t="s">
        <v>84</v>
      </c>
      <c r="G29" s="38">
        <f>4.927+3.78225</f>
        <v>8.709249999999999</v>
      </c>
      <c r="H29" s="38">
        <v>0</v>
      </c>
      <c r="I29" s="10"/>
    </row>
    <row r="30" spans="1:9" ht="82.5" customHeight="1">
      <c r="A30" s="29">
        <v>601</v>
      </c>
      <c r="B30" s="23" t="s">
        <v>182</v>
      </c>
      <c r="C30" s="7" t="s">
        <v>29</v>
      </c>
      <c r="D30" s="7">
        <v>13</v>
      </c>
      <c r="E30" s="7" t="s">
        <v>73</v>
      </c>
      <c r="F30" s="7"/>
      <c r="G30" s="38">
        <f>G33+G31+G41+G39</f>
        <v>16420.64303</v>
      </c>
      <c r="H30" s="38">
        <f>H33+H31+H41+H39</f>
        <v>274</v>
      </c>
      <c r="I30" s="5"/>
    </row>
    <row r="31" spans="1:9" ht="47.25" customHeight="1" hidden="1">
      <c r="A31" s="45">
        <v>601</v>
      </c>
      <c r="B31" s="23" t="s">
        <v>70</v>
      </c>
      <c r="C31" s="7" t="s">
        <v>29</v>
      </c>
      <c r="D31" s="7">
        <v>13</v>
      </c>
      <c r="E31" s="7" t="s">
        <v>67</v>
      </c>
      <c r="F31" s="7"/>
      <c r="G31" s="38">
        <f>G32</f>
        <v>0</v>
      </c>
      <c r="H31" s="38">
        <f>H32</f>
        <v>0</v>
      </c>
      <c r="I31" s="5"/>
    </row>
    <row r="32" spans="1:9" ht="67.5" customHeight="1" hidden="1">
      <c r="A32" s="45">
        <v>601</v>
      </c>
      <c r="B32" s="23" t="s">
        <v>83</v>
      </c>
      <c r="C32" s="7" t="s">
        <v>29</v>
      </c>
      <c r="D32" s="7">
        <v>13</v>
      </c>
      <c r="E32" s="7" t="s">
        <v>67</v>
      </c>
      <c r="F32" s="7" t="s">
        <v>82</v>
      </c>
      <c r="G32" s="38">
        <v>0</v>
      </c>
      <c r="H32" s="38">
        <v>0</v>
      </c>
      <c r="I32" s="5"/>
    </row>
    <row r="33" spans="1:9" ht="36" customHeight="1">
      <c r="A33" s="29">
        <v>601</v>
      </c>
      <c r="B33" s="23" t="s">
        <v>72</v>
      </c>
      <c r="C33" s="7" t="s">
        <v>29</v>
      </c>
      <c r="D33" s="7" t="s">
        <v>55</v>
      </c>
      <c r="E33" s="7" t="s">
        <v>68</v>
      </c>
      <c r="F33" s="7"/>
      <c r="G33" s="38">
        <f>G34</f>
        <v>15455.229029999999</v>
      </c>
      <c r="H33" s="38">
        <f>H34</f>
        <v>0</v>
      </c>
      <c r="I33" s="5"/>
    </row>
    <row r="34" spans="1:9" ht="69" customHeight="1">
      <c r="A34" s="29">
        <v>601</v>
      </c>
      <c r="B34" s="23" t="s">
        <v>83</v>
      </c>
      <c r="C34" s="7" t="s">
        <v>29</v>
      </c>
      <c r="D34" s="7">
        <v>13</v>
      </c>
      <c r="E34" s="7" t="s">
        <v>68</v>
      </c>
      <c r="F34" s="7" t="s">
        <v>82</v>
      </c>
      <c r="G34" s="38">
        <f>7069.88+8385.34903</f>
        <v>15455.229029999999</v>
      </c>
      <c r="H34" s="39">
        <v>0</v>
      </c>
      <c r="I34" s="10" t="s">
        <v>51</v>
      </c>
    </row>
    <row r="35" spans="1:9" ht="82.5" customHeight="1">
      <c r="A35" s="29">
        <v>601</v>
      </c>
      <c r="B35" s="23" t="s">
        <v>168</v>
      </c>
      <c r="C35" s="7" t="s">
        <v>29</v>
      </c>
      <c r="D35" s="7" t="s">
        <v>55</v>
      </c>
      <c r="E35" s="7" t="s">
        <v>90</v>
      </c>
      <c r="F35" s="7"/>
      <c r="G35" s="38">
        <f>SUM(G36:G38)</f>
        <v>24603.57631</v>
      </c>
      <c r="H35" s="38">
        <f>SUM(H36:H38)</f>
        <v>0</v>
      </c>
      <c r="I35" s="10"/>
    </row>
    <row r="36" spans="1:9" ht="72.75" customHeight="1" hidden="1">
      <c r="A36" s="45">
        <v>601</v>
      </c>
      <c r="B36" s="23" t="s">
        <v>185</v>
      </c>
      <c r="C36" s="7" t="s">
        <v>29</v>
      </c>
      <c r="D36" s="7" t="s">
        <v>55</v>
      </c>
      <c r="E36" s="7" t="s">
        <v>90</v>
      </c>
      <c r="F36" s="7" t="s">
        <v>186</v>
      </c>
      <c r="G36" s="38">
        <v>0</v>
      </c>
      <c r="H36" s="38">
        <v>0</v>
      </c>
      <c r="I36" s="10"/>
    </row>
    <row r="37" spans="1:9" ht="22.5" customHeight="1">
      <c r="A37" s="29">
        <v>601</v>
      </c>
      <c r="B37" s="23" t="s">
        <v>93</v>
      </c>
      <c r="C37" s="7" t="s">
        <v>29</v>
      </c>
      <c r="D37" s="7">
        <v>13</v>
      </c>
      <c r="E37" s="7" t="s">
        <v>90</v>
      </c>
      <c r="F37" s="7" t="s">
        <v>91</v>
      </c>
      <c r="G37" s="38">
        <f>3078.30704+7036.17485</f>
        <v>10114.481890000001</v>
      </c>
      <c r="H37" s="38">
        <v>0</v>
      </c>
      <c r="I37" s="5"/>
    </row>
    <row r="38" spans="1:9" ht="22.5" customHeight="1">
      <c r="A38" s="29">
        <v>601</v>
      </c>
      <c r="B38" s="23" t="s">
        <v>94</v>
      </c>
      <c r="C38" s="7" t="s">
        <v>29</v>
      </c>
      <c r="D38" s="7" t="s">
        <v>55</v>
      </c>
      <c r="E38" s="7" t="s">
        <v>90</v>
      </c>
      <c r="F38" s="7" t="s">
        <v>92</v>
      </c>
      <c r="G38" s="38">
        <v>14489.09442</v>
      </c>
      <c r="H38" s="38">
        <v>0</v>
      </c>
      <c r="I38" s="5"/>
    </row>
    <row r="39" spans="1:9" ht="30">
      <c r="A39" s="51">
        <v>601</v>
      </c>
      <c r="B39" s="9" t="s">
        <v>187</v>
      </c>
      <c r="C39" s="7" t="s">
        <v>29</v>
      </c>
      <c r="D39" s="7" t="s">
        <v>55</v>
      </c>
      <c r="E39" s="7" t="s">
        <v>260</v>
      </c>
      <c r="F39" s="7"/>
      <c r="G39" s="38">
        <f>G40</f>
        <v>274</v>
      </c>
      <c r="H39" s="38">
        <f>H40</f>
        <v>274</v>
      </c>
      <c r="I39" s="5"/>
    </row>
    <row r="40" spans="1:9" ht="45">
      <c r="A40" s="51">
        <v>601</v>
      </c>
      <c r="B40" s="9" t="s">
        <v>83</v>
      </c>
      <c r="C40" s="7" t="s">
        <v>29</v>
      </c>
      <c r="D40" s="7" t="s">
        <v>55</v>
      </c>
      <c r="E40" s="7" t="s">
        <v>260</v>
      </c>
      <c r="F40" s="7" t="s">
        <v>82</v>
      </c>
      <c r="G40" s="38">
        <v>274</v>
      </c>
      <c r="H40" s="38">
        <v>274</v>
      </c>
      <c r="I40" s="5"/>
    </row>
    <row r="41" spans="1:9" ht="22.5" customHeight="1">
      <c r="A41" s="48">
        <v>601</v>
      </c>
      <c r="B41" s="9" t="s">
        <v>244</v>
      </c>
      <c r="C41" s="7" t="s">
        <v>29</v>
      </c>
      <c r="D41" s="7" t="s">
        <v>55</v>
      </c>
      <c r="E41" s="7" t="s">
        <v>245</v>
      </c>
      <c r="F41" s="7"/>
      <c r="G41" s="38">
        <f>G42</f>
        <v>691.414</v>
      </c>
      <c r="H41" s="38">
        <f>H42</f>
        <v>0</v>
      </c>
      <c r="I41" s="5"/>
    </row>
    <row r="42" spans="1:9" ht="22.5" customHeight="1">
      <c r="A42" s="48">
        <v>601</v>
      </c>
      <c r="B42" s="9" t="s">
        <v>246</v>
      </c>
      <c r="C42" s="7" t="s">
        <v>29</v>
      </c>
      <c r="D42" s="7" t="s">
        <v>55</v>
      </c>
      <c r="E42" s="7" t="s">
        <v>245</v>
      </c>
      <c r="F42" s="7" t="s">
        <v>247</v>
      </c>
      <c r="G42" s="38">
        <v>691.414</v>
      </c>
      <c r="H42" s="38">
        <v>0</v>
      </c>
      <c r="I42" s="5"/>
    </row>
    <row r="43" spans="1:9" s="13" customFormat="1" ht="57.75" customHeight="1">
      <c r="A43" s="29">
        <v>601</v>
      </c>
      <c r="B43" s="23" t="s">
        <v>35</v>
      </c>
      <c r="C43" s="6" t="s">
        <v>32</v>
      </c>
      <c r="D43" s="6" t="s">
        <v>45</v>
      </c>
      <c r="E43" s="7"/>
      <c r="F43" s="7"/>
      <c r="G43" s="8">
        <f>G44+G47</f>
        <v>711.004</v>
      </c>
      <c r="H43" s="8">
        <f>H44+H47</f>
        <v>0</v>
      </c>
      <c r="I43" s="5"/>
    </row>
    <row r="44" spans="1:9" s="13" customFormat="1" ht="69" customHeight="1">
      <c r="A44" s="29">
        <v>601</v>
      </c>
      <c r="B44" s="23" t="s">
        <v>203</v>
      </c>
      <c r="C44" s="7" t="s">
        <v>32</v>
      </c>
      <c r="D44" s="7" t="s">
        <v>45</v>
      </c>
      <c r="E44" s="7" t="s">
        <v>103</v>
      </c>
      <c r="F44" s="7"/>
      <c r="G44" s="38">
        <f>G45</f>
        <v>200</v>
      </c>
      <c r="H44" s="38">
        <f>H45</f>
        <v>0</v>
      </c>
      <c r="I44" s="5"/>
    </row>
    <row r="45" spans="1:9" s="13" customFormat="1" ht="38.25" customHeight="1">
      <c r="A45" s="29">
        <v>601</v>
      </c>
      <c r="B45" s="23" t="s">
        <v>72</v>
      </c>
      <c r="C45" s="7" t="s">
        <v>32</v>
      </c>
      <c r="D45" s="7" t="s">
        <v>45</v>
      </c>
      <c r="E45" s="7" t="s">
        <v>104</v>
      </c>
      <c r="F45" s="7"/>
      <c r="G45" s="38">
        <f>G46</f>
        <v>200</v>
      </c>
      <c r="H45" s="38">
        <f>H46</f>
        <v>0</v>
      </c>
      <c r="I45" s="5"/>
    </row>
    <row r="46" spans="1:9" s="13" customFormat="1" ht="57.75" customHeight="1">
      <c r="A46" s="29">
        <v>601</v>
      </c>
      <c r="B46" s="23" t="s">
        <v>83</v>
      </c>
      <c r="C46" s="7" t="s">
        <v>32</v>
      </c>
      <c r="D46" s="7" t="s">
        <v>45</v>
      </c>
      <c r="E46" s="7" t="s">
        <v>104</v>
      </c>
      <c r="F46" s="7" t="s">
        <v>82</v>
      </c>
      <c r="G46" s="38">
        <v>200</v>
      </c>
      <c r="H46" s="38">
        <v>0</v>
      </c>
      <c r="I46" s="5"/>
    </row>
    <row r="47" spans="1:9" s="13" customFormat="1" ht="80.25" customHeight="1">
      <c r="A47" s="29">
        <v>601</v>
      </c>
      <c r="B47" s="23" t="s">
        <v>102</v>
      </c>
      <c r="C47" s="7" t="s">
        <v>32</v>
      </c>
      <c r="D47" s="7" t="s">
        <v>45</v>
      </c>
      <c r="E47" s="7" t="s">
        <v>100</v>
      </c>
      <c r="F47" s="14"/>
      <c r="G47" s="38">
        <f>G48</f>
        <v>511.004</v>
      </c>
      <c r="H47" s="38">
        <f>H48</f>
        <v>0</v>
      </c>
      <c r="I47" s="5"/>
    </row>
    <row r="48" spans="1:9" s="13" customFormat="1" ht="35.25" customHeight="1">
      <c r="A48" s="29">
        <v>601</v>
      </c>
      <c r="B48" s="23" t="s">
        <v>72</v>
      </c>
      <c r="C48" s="7" t="s">
        <v>32</v>
      </c>
      <c r="D48" s="7" t="s">
        <v>45</v>
      </c>
      <c r="E48" s="7" t="s">
        <v>101</v>
      </c>
      <c r="F48" s="14"/>
      <c r="G48" s="38">
        <f>G49</f>
        <v>511.004</v>
      </c>
      <c r="H48" s="38">
        <f>H49</f>
        <v>0</v>
      </c>
      <c r="I48" s="5"/>
    </row>
    <row r="49" spans="1:9" s="13" customFormat="1" ht="53.25" customHeight="1">
      <c r="A49" s="29">
        <v>601</v>
      </c>
      <c r="B49" s="23" t="s">
        <v>83</v>
      </c>
      <c r="C49" s="7" t="s">
        <v>32</v>
      </c>
      <c r="D49" s="7" t="s">
        <v>45</v>
      </c>
      <c r="E49" s="7" t="s">
        <v>101</v>
      </c>
      <c r="F49" s="7" t="s">
        <v>82</v>
      </c>
      <c r="G49" s="38">
        <v>511.004</v>
      </c>
      <c r="H49" s="40">
        <v>0</v>
      </c>
      <c r="I49" s="10" t="s">
        <v>51</v>
      </c>
    </row>
    <row r="50" spans="1:9" s="13" customFormat="1" ht="59.25" customHeight="1">
      <c r="A50" s="29">
        <v>601</v>
      </c>
      <c r="B50" s="23" t="s">
        <v>25</v>
      </c>
      <c r="C50" s="6" t="s">
        <v>32</v>
      </c>
      <c r="D50" s="6">
        <v>14</v>
      </c>
      <c r="E50" s="7"/>
      <c r="F50" s="7"/>
      <c r="G50" s="8">
        <f>G51+G54+G57</f>
        <v>1222</v>
      </c>
      <c r="H50" s="8">
        <f>H51+H54+H57</f>
        <v>872</v>
      </c>
      <c r="I50" s="5"/>
    </row>
    <row r="51" spans="1:9" s="13" customFormat="1" ht="60" customHeight="1">
      <c r="A51" s="29">
        <v>601</v>
      </c>
      <c r="B51" s="23" t="s">
        <v>204</v>
      </c>
      <c r="C51" s="7" t="s">
        <v>32</v>
      </c>
      <c r="D51" s="7">
        <v>14</v>
      </c>
      <c r="E51" s="7" t="s">
        <v>105</v>
      </c>
      <c r="F51" s="7"/>
      <c r="G51" s="38">
        <f>G52</f>
        <v>300</v>
      </c>
      <c r="H51" s="38">
        <f>H52</f>
        <v>0</v>
      </c>
      <c r="I51" s="5"/>
    </row>
    <row r="52" spans="1:9" s="13" customFormat="1" ht="31.5" customHeight="1">
      <c r="A52" s="29">
        <v>601</v>
      </c>
      <c r="B52" s="23" t="s">
        <v>72</v>
      </c>
      <c r="C52" s="7" t="s">
        <v>32</v>
      </c>
      <c r="D52" s="7">
        <v>14</v>
      </c>
      <c r="E52" s="7" t="s">
        <v>106</v>
      </c>
      <c r="F52" s="7"/>
      <c r="G52" s="38">
        <f>G53</f>
        <v>300</v>
      </c>
      <c r="H52" s="38">
        <f>H53</f>
        <v>0</v>
      </c>
      <c r="I52" s="10" t="s">
        <v>51</v>
      </c>
    </row>
    <row r="53" spans="1:9" s="13" customFormat="1" ht="48" customHeight="1">
      <c r="A53" s="29">
        <v>601</v>
      </c>
      <c r="B53" s="23" t="s">
        <v>83</v>
      </c>
      <c r="C53" s="7" t="s">
        <v>32</v>
      </c>
      <c r="D53" s="7" t="s">
        <v>65</v>
      </c>
      <c r="E53" s="7" t="s">
        <v>106</v>
      </c>
      <c r="F53" s="7" t="s">
        <v>82</v>
      </c>
      <c r="G53" s="38">
        <v>300</v>
      </c>
      <c r="H53" s="39">
        <v>0</v>
      </c>
      <c r="I53" s="10"/>
    </row>
    <row r="54" spans="1:9" s="13" customFormat="1" ht="75">
      <c r="A54" s="51">
        <v>601</v>
      </c>
      <c r="B54" s="9" t="s">
        <v>182</v>
      </c>
      <c r="C54" s="7" t="s">
        <v>32</v>
      </c>
      <c r="D54" s="7" t="s">
        <v>65</v>
      </c>
      <c r="E54" s="7" t="s">
        <v>73</v>
      </c>
      <c r="F54" s="7"/>
      <c r="G54" s="38">
        <f>G55+G56</f>
        <v>872</v>
      </c>
      <c r="H54" s="38">
        <f>H55+H56</f>
        <v>872</v>
      </c>
      <c r="I54" s="10"/>
    </row>
    <row r="55" spans="1:9" s="13" customFormat="1" ht="30">
      <c r="A55" s="51">
        <v>601</v>
      </c>
      <c r="B55" s="9" t="s">
        <v>81</v>
      </c>
      <c r="C55" s="7" t="s">
        <v>32</v>
      </c>
      <c r="D55" s="7" t="s">
        <v>65</v>
      </c>
      <c r="E55" s="7" t="s">
        <v>261</v>
      </c>
      <c r="F55" s="7" t="s">
        <v>80</v>
      </c>
      <c r="G55" s="38">
        <v>832.5</v>
      </c>
      <c r="H55" s="38">
        <v>832.5</v>
      </c>
      <c r="I55" s="10"/>
    </row>
    <row r="56" spans="1:9" s="13" customFormat="1" ht="45">
      <c r="A56" s="51">
        <v>601</v>
      </c>
      <c r="B56" s="9" t="s">
        <v>83</v>
      </c>
      <c r="C56" s="7" t="s">
        <v>32</v>
      </c>
      <c r="D56" s="7" t="s">
        <v>65</v>
      </c>
      <c r="E56" s="7" t="s">
        <v>261</v>
      </c>
      <c r="F56" s="7" t="s">
        <v>82</v>
      </c>
      <c r="G56" s="38">
        <v>39.5</v>
      </c>
      <c r="H56" s="38">
        <v>39.5</v>
      </c>
      <c r="I56" s="10"/>
    </row>
    <row r="57" spans="1:9" s="13" customFormat="1" ht="99.75" customHeight="1">
      <c r="A57" s="29">
        <v>601</v>
      </c>
      <c r="B57" s="23" t="s">
        <v>205</v>
      </c>
      <c r="C57" s="7" t="s">
        <v>32</v>
      </c>
      <c r="D57" s="7" t="s">
        <v>65</v>
      </c>
      <c r="E57" s="7" t="s">
        <v>107</v>
      </c>
      <c r="F57" s="7"/>
      <c r="G57" s="38">
        <f>G58</f>
        <v>50</v>
      </c>
      <c r="H57" s="38">
        <f>H58</f>
        <v>0</v>
      </c>
      <c r="I57" s="10"/>
    </row>
    <row r="58" spans="1:9" s="13" customFormat="1" ht="36.75" customHeight="1">
      <c r="A58" s="29">
        <v>601</v>
      </c>
      <c r="B58" s="23" t="s">
        <v>72</v>
      </c>
      <c r="C58" s="7" t="s">
        <v>32</v>
      </c>
      <c r="D58" s="7" t="s">
        <v>65</v>
      </c>
      <c r="E58" s="7" t="s">
        <v>108</v>
      </c>
      <c r="F58" s="7"/>
      <c r="G58" s="38">
        <f>G59</f>
        <v>50</v>
      </c>
      <c r="H58" s="38">
        <f>H59</f>
        <v>0</v>
      </c>
      <c r="I58" s="10"/>
    </row>
    <row r="59" spans="1:9" s="13" customFormat="1" ht="64.5" customHeight="1">
      <c r="A59" s="29">
        <v>601</v>
      </c>
      <c r="B59" s="23" t="s">
        <v>83</v>
      </c>
      <c r="C59" s="7" t="s">
        <v>32</v>
      </c>
      <c r="D59" s="7" t="s">
        <v>65</v>
      </c>
      <c r="E59" s="7" t="s">
        <v>108</v>
      </c>
      <c r="F59" s="7" t="s">
        <v>82</v>
      </c>
      <c r="G59" s="38">
        <v>50</v>
      </c>
      <c r="H59" s="39">
        <v>0</v>
      </c>
      <c r="I59" s="10"/>
    </row>
    <row r="60" spans="1:9" s="13" customFormat="1" ht="22.5" customHeight="1">
      <c r="A60" s="34">
        <v>601</v>
      </c>
      <c r="B60" s="9" t="s">
        <v>188</v>
      </c>
      <c r="C60" s="6" t="s">
        <v>30</v>
      </c>
      <c r="D60" s="6" t="s">
        <v>27</v>
      </c>
      <c r="E60" s="7"/>
      <c r="F60" s="7"/>
      <c r="G60" s="8">
        <f>G61</f>
        <v>7040.107</v>
      </c>
      <c r="H60" s="8">
        <f>H61</f>
        <v>7040.107</v>
      </c>
      <c r="I60" s="10"/>
    </row>
    <row r="61" spans="1:9" s="13" customFormat="1" ht="86.25" customHeight="1">
      <c r="A61" s="34">
        <v>601</v>
      </c>
      <c r="B61" s="9" t="s">
        <v>182</v>
      </c>
      <c r="C61" s="7" t="s">
        <v>30</v>
      </c>
      <c r="D61" s="7" t="s">
        <v>27</v>
      </c>
      <c r="E61" s="7" t="s">
        <v>73</v>
      </c>
      <c r="F61" s="7"/>
      <c r="G61" s="38">
        <f>G62+G65+G67</f>
        <v>7040.107</v>
      </c>
      <c r="H61" s="38">
        <f>H62+H65+H67</f>
        <v>7040.107</v>
      </c>
      <c r="I61" s="10"/>
    </row>
    <row r="62" spans="1:9" s="13" customFormat="1" ht="45.75" customHeight="1">
      <c r="A62" s="34">
        <v>601</v>
      </c>
      <c r="B62" s="9" t="s">
        <v>262</v>
      </c>
      <c r="C62" s="7" t="s">
        <v>30</v>
      </c>
      <c r="D62" s="7" t="s">
        <v>27</v>
      </c>
      <c r="E62" s="7" t="s">
        <v>263</v>
      </c>
      <c r="F62" s="7"/>
      <c r="G62" s="38">
        <f>G63+G64</f>
        <v>1786</v>
      </c>
      <c r="H62" s="38">
        <f>H63+H64</f>
        <v>1786</v>
      </c>
      <c r="I62" s="10"/>
    </row>
    <row r="63" spans="1:9" s="13" customFormat="1" ht="50.25" customHeight="1">
      <c r="A63" s="34">
        <v>601</v>
      </c>
      <c r="B63" s="9" t="s">
        <v>189</v>
      </c>
      <c r="C63" s="7" t="s">
        <v>30</v>
      </c>
      <c r="D63" s="7" t="s">
        <v>27</v>
      </c>
      <c r="E63" s="7" t="s">
        <v>263</v>
      </c>
      <c r="F63" s="7" t="s">
        <v>80</v>
      </c>
      <c r="G63" s="38">
        <v>1309.831</v>
      </c>
      <c r="H63" s="38">
        <v>1309.831</v>
      </c>
      <c r="I63" s="10"/>
    </row>
    <row r="64" spans="1:9" s="13" customFormat="1" ht="51" customHeight="1">
      <c r="A64" s="34">
        <v>601</v>
      </c>
      <c r="B64" s="9" t="s">
        <v>190</v>
      </c>
      <c r="C64" s="7" t="s">
        <v>30</v>
      </c>
      <c r="D64" s="7" t="s">
        <v>27</v>
      </c>
      <c r="E64" s="7" t="s">
        <v>263</v>
      </c>
      <c r="F64" s="7" t="s">
        <v>82</v>
      </c>
      <c r="G64" s="38">
        <v>476.169</v>
      </c>
      <c r="H64" s="38">
        <v>476.169</v>
      </c>
      <c r="I64" s="10"/>
    </row>
    <row r="65" spans="1:9" s="13" customFormat="1" ht="51" customHeight="1">
      <c r="A65" s="51">
        <v>601</v>
      </c>
      <c r="B65" s="9" t="s">
        <v>264</v>
      </c>
      <c r="C65" s="7" t="s">
        <v>30</v>
      </c>
      <c r="D65" s="7" t="s">
        <v>27</v>
      </c>
      <c r="E65" s="7" t="s">
        <v>265</v>
      </c>
      <c r="F65" s="7"/>
      <c r="G65" s="38">
        <f>G66</f>
        <v>2872</v>
      </c>
      <c r="H65" s="38">
        <f>H66</f>
        <v>2872</v>
      </c>
      <c r="I65" s="10"/>
    </row>
    <row r="66" spans="1:9" s="13" customFormat="1" ht="51" customHeight="1">
      <c r="A66" s="51">
        <v>601</v>
      </c>
      <c r="B66" s="9" t="s">
        <v>109</v>
      </c>
      <c r="C66" s="7" t="s">
        <v>30</v>
      </c>
      <c r="D66" s="7" t="s">
        <v>27</v>
      </c>
      <c r="E66" s="7" t="s">
        <v>265</v>
      </c>
      <c r="F66" s="7" t="s">
        <v>61</v>
      </c>
      <c r="G66" s="38">
        <v>2872</v>
      </c>
      <c r="H66" s="38">
        <v>2872</v>
      </c>
      <c r="I66" s="10"/>
    </row>
    <row r="67" spans="1:9" s="13" customFormat="1" ht="54" customHeight="1">
      <c r="A67" s="34">
        <v>601</v>
      </c>
      <c r="B67" s="9" t="s">
        <v>266</v>
      </c>
      <c r="C67" s="7" t="s">
        <v>30</v>
      </c>
      <c r="D67" s="7" t="s">
        <v>27</v>
      </c>
      <c r="E67" s="7" t="s">
        <v>267</v>
      </c>
      <c r="F67" s="7"/>
      <c r="G67" s="38">
        <f>SUM(G68:G69)</f>
        <v>2382.107</v>
      </c>
      <c r="H67" s="38">
        <f>SUM(H68:H69)</f>
        <v>2382.107</v>
      </c>
      <c r="I67" s="10"/>
    </row>
    <row r="68" spans="1:9" s="13" customFormat="1" ht="42.75" customHeight="1">
      <c r="A68" s="34">
        <v>601</v>
      </c>
      <c r="B68" s="9" t="s">
        <v>189</v>
      </c>
      <c r="C68" s="7" t="s">
        <v>30</v>
      </c>
      <c r="D68" s="7" t="s">
        <v>27</v>
      </c>
      <c r="E68" s="7" t="s">
        <v>267</v>
      </c>
      <c r="F68" s="7" t="s">
        <v>80</v>
      </c>
      <c r="G68" s="38">
        <v>1808.599</v>
      </c>
      <c r="H68" s="38">
        <v>1808.599</v>
      </c>
      <c r="I68" s="10"/>
    </row>
    <row r="69" spans="1:9" s="13" customFormat="1" ht="46.5" customHeight="1">
      <c r="A69" s="34">
        <v>601</v>
      </c>
      <c r="B69" s="9" t="s">
        <v>190</v>
      </c>
      <c r="C69" s="7" t="s">
        <v>30</v>
      </c>
      <c r="D69" s="7" t="s">
        <v>27</v>
      </c>
      <c r="E69" s="7" t="s">
        <v>267</v>
      </c>
      <c r="F69" s="7" t="s">
        <v>82</v>
      </c>
      <c r="G69" s="38">
        <v>573.508</v>
      </c>
      <c r="H69" s="38">
        <v>573.508</v>
      </c>
      <c r="I69" s="10"/>
    </row>
    <row r="70" spans="1:9" s="13" customFormat="1" ht="27.75" customHeight="1">
      <c r="A70" s="34">
        <v>601</v>
      </c>
      <c r="B70" s="23" t="s">
        <v>36</v>
      </c>
      <c r="C70" s="6" t="s">
        <v>30</v>
      </c>
      <c r="D70" s="6" t="s">
        <v>45</v>
      </c>
      <c r="E70" s="7"/>
      <c r="F70" s="7"/>
      <c r="G70" s="8">
        <f aca="true" t="shared" si="2" ref="G70:H72">G71</f>
        <v>619</v>
      </c>
      <c r="H70" s="8">
        <f t="shared" si="2"/>
        <v>0</v>
      </c>
      <c r="I70" s="5"/>
    </row>
    <row r="71" spans="1:9" ht="69" customHeight="1">
      <c r="A71" s="34">
        <v>601</v>
      </c>
      <c r="B71" s="23" t="s">
        <v>206</v>
      </c>
      <c r="C71" s="7" t="s">
        <v>30</v>
      </c>
      <c r="D71" s="7" t="s">
        <v>45</v>
      </c>
      <c r="E71" s="7" t="s">
        <v>110</v>
      </c>
      <c r="F71" s="7"/>
      <c r="G71" s="38">
        <f t="shared" si="2"/>
        <v>619</v>
      </c>
      <c r="H71" s="38">
        <f t="shared" si="2"/>
        <v>0</v>
      </c>
      <c r="I71" s="5"/>
    </row>
    <row r="72" spans="1:9" ht="35.25" customHeight="1">
      <c r="A72" s="34">
        <v>601</v>
      </c>
      <c r="B72" s="23" t="s">
        <v>72</v>
      </c>
      <c r="C72" s="7" t="s">
        <v>30</v>
      </c>
      <c r="D72" s="7" t="s">
        <v>45</v>
      </c>
      <c r="E72" s="7" t="s">
        <v>111</v>
      </c>
      <c r="F72" s="7"/>
      <c r="G72" s="38">
        <f t="shared" si="2"/>
        <v>619</v>
      </c>
      <c r="H72" s="38">
        <f t="shared" si="2"/>
        <v>0</v>
      </c>
      <c r="I72" s="10" t="s">
        <v>57</v>
      </c>
    </row>
    <row r="73" spans="1:9" ht="51" customHeight="1">
      <c r="A73" s="34">
        <v>601</v>
      </c>
      <c r="B73" s="23" t="s">
        <v>83</v>
      </c>
      <c r="C73" s="7" t="s">
        <v>30</v>
      </c>
      <c r="D73" s="7" t="s">
        <v>45</v>
      </c>
      <c r="E73" s="7" t="s">
        <v>111</v>
      </c>
      <c r="F73" s="7" t="s">
        <v>82</v>
      </c>
      <c r="G73" s="38">
        <v>619</v>
      </c>
      <c r="H73" s="38">
        <v>0</v>
      </c>
      <c r="I73" s="10"/>
    </row>
    <row r="74" spans="1:9" ht="37.5" customHeight="1">
      <c r="A74" s="29">
        <v>601</v>
      </c>
      <c r="B74" s="23" t="s">
        <v>165</v>
      </c>
      <c r="C74" s="6" t="s">
        <v>30</v>
      </c>
      <c r="D74" s="6" t="s">
        <v>164</v>
      </c>
      <c r="E74" s="7"/>
      <c r="F74" s="7"/>
      <c r="G74" s="8">
        <f aca="true" t="shared" si="3" ref="G74:H76">G75</f>
        <v>520.6</v>
      </c>
      <c r="H74" s="8">
        <f t="shared" si="3"/>
        <v>0</v>
      </c>
      <c r="I74" s="10"/>
    </row>
    <row r="75" spans="1:9" ht="60" customHeight="1">
      <c r="A75" s="29">
        <v>601</v>
      </c>
      <c r="B75" s="23" t="s">
        <v>207</v>
      </c>
      <c r="C75" s="7" t="s">
        <v>30</v>
      </c>
      <c r="D75" s="7" t="s">
        <v>164</v>
      </c>
      <c r="E75" s="7" t="s">
        <v>166</v>
      </c>
      <c r="F75" s="7"/>
      <c r="G75" s="38">
        <f t="shared" si="3"/>
        <v>520.6</v>
      </c>
      <c r="H75" s="38">
        <f t="shared" si="3"/>
        <v>0</v>
      </c>
      <c r="I75" s="10"/>
    </row>
    <row r="76" spans="1:9" ht="38.25" customHeight="1">
      <c r="A76" s="29">
        <v>601</v>
      </c>
      <c r="B76" s="23" t="s">
        <v>72</v>
      </c>
      <c r="C76" s="7" t="s">
        <v>30</v>
      </c>
      <c r="D76" s="7" t="s">
        <v>164</v>
      </c>
      <c r="E76" s="7" t="s">
        <v>167</v>
      </c>
      <c r="F76" s="7"/>
      <c r="G76" s="38">
        <f t="shared" si="3"/>
        <v>520.6</v>
      </c>
      <c r="H76" s="38">
        <f t="shared" si="3"/>
        <v>0</v>
      </c>
      <c r="I76" s="10"/>
    </row>
    <row r="77" spans="1:9" ht="58.5" customHeight="1">
      <c r="A77" s="29">
        <v>601</v>
      </c>
      <c r="B77" s="23" t="s">
        <v>109</v>
      </c>
      <c r="C77" s="7" t="s">
        <v>30</v>
      </c>
      <c r="D77" s="7" t="s">
        <v>164</v>
      </c>
      <c r="E77" s="7" t="s">
        <v>167</v>
      </c>
      <c r="F77" s="7" t="s">
        <v>61</v>
      </c>
      <c r="G77" s="38">
        <v>520.6</v>
      </c>
      <c r="H77" s="38">
        <v>0</v>
      </c>
      <c r="I77" s="10"/>
    </row>
    <row r="78" spans="1:9" ht="26.25" customHeight="1">
      <c r="A78" s="34">
        <v>601</v>
      </c>
      <c r="B78" s="9" t="s">
        <v>20</v>
      </c>
      <c r="C78" s="6" t="s">
        <v>27</v>
      </c>
      <c r="D78" s="6" t="s">
        <v>29</v>
      </c>
      <c r="E78" s="7"/>
      <c r="F78" s="7"/>
      <c r="G78" s="8">
        <f>G82+G79</f>
        <v>8668.95202</v>
      </c>
      <c r="H78" s="8">
        <f>H82+H79</f>
        <v>0</v>
      </c>
      <c r="I78" s="10"/>
    </row>
    <row r="79" spans="1:9" ht="75">
      <c r="A79" s="48">
        <v>601</v>
      </c>
      <c r="B79" s="9" t="s">
        <v>121</v>
      </c>
      <c r="C79" s="7" t="s">
        <v>27</v>
      </c>
      <c r="D79" s="7" t="s">
        <v>29</v>
      </c>
      <c r="E79" s="7" t="s">
        <v>119</v>
      </c>
      <c r="F79" s="7"/>
      <c r="G79" s="38">
        <f>G80</f>
        <v>1500</v>
      </c>
      <c r="H79" s="38">
        <f>H80</f>
        <v>0</v>
      </c>
      <c r="I79" s="10"/>
    </row>
    <row r="80" spans="1:9" ht="30">
      <c r="A80" s="48">
        <v>601</v>
      </c>
      <c r="B80" s="9" t="s">
        <v>72</v>
      </c>
      <c r="C80" s="7" t="s">
        <v>27</v>
      </c>
      <c r="D80" s="7" t="s">
        <v>29</v>
      </c>
      <c r="E80" s="7" t="s">
        <v>120</v>
      </c>
      <c r="F80" s="7"/>
      <c r="G80" s="38">
        <f>G81</f>
        <v>1500</v>
      </c>
      <c r="H80" s="38">
        <f>H81</f>
        <v>0</v>
      </c>
      <c r="I80" s="10"/>
    </row>
    <row r="81" spans="1:9" ht="45">
      <c r="A81" s="48">
        <v>601</v>
      </c>
      <c r="B81" s="9" t="s">
        <v>248</v>
      </c>
      <c r="C81" s="7" t="s">
        <v>27</v>
      </c>
      <c r="D81" s="7" t="s">
        <v>29</v>
      </c>
      <c r="E81" s="7" t="s">
        <v>120</v>
      </c>
      <c r="F81" s="7" t="s">
        <v>249</v>
      </c>
      <c r="G81" s="38">
        <v>1500</v>
      </c>
      <c r="H81" s="38">
        <v>0</v>
      </c>
      <c r="I81" s="10"/>
    </row>
    <row r="82" spans="1:9" ht="69.75" customHeight="1">
      <c r="A82" s="34">
        <v>601</v>
      </c>
      <c r="B82" s="9" t="s">
        <v>191</v>
      </c>
      <c r="C82" s="7" t="s">
        <v>27</v>
      </c>
      <c r="D82" s="7" t="s">
        <v>29</v>
      </c>
      <c r="E82" s="7" t="s">
        <v>192</v>
      </c>
      <c r="F82" s="7"/>
      <c r="G82" s="38">
        <f>G83</f>
        <v>7168.95202</v>
      </c>
      <c r="H82" s="38">
        <f>H83</f>
        <v>0</v>
      </c>
      <c r="I82" s="10"/>
    </row>
    <row r="83" spans="1:9" ht="44.25" customHeight="1">
      <c r="A83" s="34">
        <v>601</v>
      </c>
      <c r="B83" s="9" t="s">
        <v>72</v>
      </c>
      <c r="C83" s="7" t="s">
        <v>27</v>
      </c>
      <c r="D83" s="7" t="s">
        <v>29</v>
      </c>
      <c r="E83" s="7" t="s">
        <v>193</v>
      </c>
      <c r="F83" s="7"/>
      <c r="G83" s="38">
        <f>G84</f>
        <v>7168.95202</v>
      </c>
      <c r="H83" s="38">
        <f>H84</f>
        <v>0</v>
      </c>
      <c r="I83" s="10"/>
    </row>
    <row r="84" spans="1:9" ht="51.75" customHeight="1">
      <c r="A84" s="34">
        <v>601</v>
      </c>
      <c r="B84" s="9" t="s">
        <v>83</v>
      </c>
      <c r="C84" s="7" t="s">
        <v>27</v>
      </c>
      <c r="D84" s="7" t="s">
        <v>29</v>
      </c>
      <c r="E84" s="7" t="s">
        <v>193</v>
      </c>
      <c r="F84" s="7" t="s">
        <v>82</v>
      </c>
      <c r="G84" s="38">
        <f>7168.95202</f>
        <v>7168.95202</v>
      </c>
      <c r="H84" s="38">
        <v>0</v>
      </c>
      <c r="I84" s="10"/>
    </row>
    <row r="85" spans="1:9" ht="22.5" customHeight="1">
      <c r="A85" s="34">
        <v>601</v>
      </c>
      <c r="B85" s="9" t="s">
        <v>12</v>
      </c>
      <c r="C85" s="6" t="s">
        <v>27</v>
      </c>
      <c r="D85" s="6" t="s">
        <v>44</v>
      </c>
      <c r="E85" s="7"/>
      <c r="F85" s="7"/>
      <c r="G85" s="8">
        <f aca="true" t="shared" si="4" ref="G85:H87">G86</f>
        <v>9241.84</v>
      </c>
      <c r="H85" s="8">
        <f t="shared" si="4"/>
        <v>0</v>
      </c>
      <c r="I85" s="10"/>
    </row>
    <row r="86" spans="1:9" ht="33.75" customHeight="1">
      <c r="A86" s="34">
        <v>601</v>
      </c>
      <c r="B86" s="9" t="s">
        <v>183</v>
      </c>
      <c r="C86" s="7" t="s">
        <v>27</v>
      </c>
      <c r="D86" s="7" t="s">
        <v>44</v>
      </c>
      <c r="E86" s="7" t="s">
        <v>69</v>
      </c>
      <c r="F86" s="7"/>
      <c r="G86" s="38">
        <f t="shared" si="4"/>
        <v>9241.84</v>
      </c>
      <c r="H86" s="38">
        <f t="shared" si="4"/>
        <v>0</v>
      </c>
      <c r="I86" s="10"/>
    </row>
    <row r="87" spans="1:9" ht="90.75" customHeight="1">
      <c r="A87" s="34">
        <v>601</v>
      </c>
      <c r="B87" s="9" t="s">
        <v>168</v>
      </c>
      <c r="C87" s="7" t="s">
        <v>27</v>
      </c>
      <c r="D87" s="7" t="s">
        <v>44</v>
      </c>
      <c r="E87" s="7" t="s">
        <v>196</v>
      </c>
      <c r="F87" s="7"/>
      <c r="G87" s="38">
        <f t="shared" si="4"/>
        <v>9241.84</v>
      </c>
      <c r="H87" s="38">
        <f t="shared" si="4"/>
        <v>0</v>
      </c>
      <c r="I87" s="10"/>
    </row>
    <row r="88" spans="1:9" ht="69.75" customHeight="1">
      <c r="A88" s="34">
        <v>601</v>
      </c>
      <c r="B88" s="9" t="s">
        <v>197</v>
      </c>
      <c r="C88" s="7" t="s">
        <v>27</v>
      </c>
      <c r="D88" s="7" t="s">
        <v>44</v>
      </c>
      <c r="E88" s="7" t="s">
        <v>196</v>
      </c>
      <c r="F88" s="7" t="s">
        <v>61</v>
      </c>
      <c r="G88" s="38">
        <v>9241.84</v>
      </c>
      <c r="H88" s="38">
        <v>0</v>
      </c>
      <c r="I88" s="10"/>
    </row>
    <row r="89" spans="1:9" ht="30.75">
      <c r="A89" s="48">
        <v>601</v>
      </c>
      <c r="B89" s="9" t="s">
        <v>175</v>
      </c>
      <c r="C89" s="6" t="s">
        <v>42</v>
      </c>
      <c r="D89" s="6" t="s">
        <v>27</v>
      </c>
      <c r="E89" s="6"/>
      <c r="F89" s="6"/>
      <c r="G89" s="8">
        <f aca="true" t="shared" si="5" ref="G89:H91">G90</f>
        <v>2.635</v>
      </c>
      <c r="H89" s="8">
        <f t="shared" si="5"/>
        <v>0</v>
      </c>
      <c r="I89" s="10"/>
    </row>
    <row r="90" spans="1:9" ht="45">
      <c r="A90" s="48">
        <v>601</v>
      </c>
      <c r="B90" s="49" t="s">
        <v>216</v>
      </c>
      <c r="C90" s="7" t="s">
        <v>42</v>
      </c>
      <c r="D90" s="7" t="s">
        <v>27</v>
      </c>
      <c r="E90" s="7" t="s">
        <v>129</v>
      </c>
      <c r="F90" s="7"/>
      <c r="G90" s="38">
        <f t="shared" si="5"/>
        <v>2.635</v>
      </c>
      <c r="H90" s="38">
        <f t="shared" si="5"/>
        <v>0</v>
      </c>
      <c r="I90" s="10"/>
    </row>
    <row r="91" spans="1:9" ht="30">
      <c r="A91" s="48">
        <v>601</v>
      </c>
      <c r="B91" s="9" t="s">
        <v>72</v>
      </c>
      <c r="C91" s="7" t="s">
        <v>42</v>
      </c>
      <c r="D91" s="7" t="s">
        <v>27</v>
      </c>
      <c r="E91" s="7" t="s">
        <v>130</v>
      </c>
      <c r="F91" s="7"/>
      <c r="G91" s="38">
        <f t="shared" si="5"/>
        <v>2.635</v>
      </c>
      <c r="H91" s="38">
        <f t="shared" si="5"/>
        <v>0</v>
      </c>
      <c r="I91" s="10"/>
    </row>
    <row r="92" spans="1:9" ht="45">
      <c r="A92" s="48">
        <v>601</v>
      </c>
      <c r="B92" s="9" t="s">
        <v>83</v>
      </c>
      <c r="C92" s="7" t="s">
        <v>42</v>
      </c>
      <c r="D92" s="7" t="s">
        <v>27</v>
      </c>
      <c r="E92" s="7" t="s">
        <v>130</v>
      </c>
      <c r="F92" s="7" t="s">
        <v>82</v>
      </c>
      <c r="G92" s="38">
        <v>2.635</v>
      </c>
      <c r="H92" s="40">
        <v>0</v>
      </c>
      <c r="I92" s="10"/>
    </row>
    <row r="93" spans="1:9" s="13" customFormat="1" ht="24.75" customHeight="1">
      <c r="A93" s="34">
        <v>601</v>
      </c>
      <c r="B93" s="23" t="s">
        <v>21</v>
      </c>
      <c r="C93" s="6" t="s">
        <v>46</v>
      </c>
      <c r="D93" s="6" t="s">
        <v>44</v>
      </c>
      <c r="E93" s="7"/>
      <c r="F93" s="7"/>
      <c r="G93" s="8">
        <f aca="true" t="shared" si="6" ref="G93:H95">G94</f>
        <v>50732.19085</v>
      </c>
      <c r="H93" s="8">
        <f t="shared" si="6"/>
        <v>0</v>
      </c>
      <c r="I93" s="5"/>
    </row>
    <row r="94" spans="1:9" s="13" customFormat="1" ht="85.5" customHeight="1">
      <c r="A94" s="34">
        <v>601</v>
      </c>
      <c r="B94" s="23" t="s">
        <v>182</v>
      </c>
      <c r="C94" s="7" t="s">
        <v>46</v>
      </c>
      <c r="D94" s="7" t="s">
        <v>44</v>
      </c>
      <c r="E94" s="7" t="s">
        <v>73</v>
      </c>
      <c r="F94" s="7"/>
      <c r="G94" s="38">
        <f t="shared" si="6"/>
        <v>50732.19085</v>
      </c>
      <c r="H94" s="38">
        <f t="shared" si="6"/>
        <v>0</v>
      </c>
      <c r="I94" s="5"/>
    </row>
    <row r="95" spans="1:9" s="13" customFormat="1" ht="81" customHeight="1">
      <c r="A95" s="29">
        <v>601</v>
      </c>
      <c r="B95" s="23" t="s">
        <v>168</v>
      </c>
      <c r="C95" s="7" t="s">
        <v>46</v>
      </c>
      <c r="D95" s="7" t="s">
        <v>44</v>
      </c>
      <c r="E95" s="7" t="s">
        <v>90</v>
      </c>
      <c r="F95" s="7"/>
      <c r="G95" s="38">
        <f t="shared" si="6"/>
        <v>50732.19085</v>
      </c>
      <c r="H95" s="38">
        <f t="shared" si="6"/>
        <v>0</v>
      </c>
      <c r="I95" s="10" t="s">
        <v>57</v>
      </c>
    </row>
    <row r="96" spans="1:9" ht="21" customHeight="1">
      <c r="A96" s="29">
        <v>601</v>
      </c>
      <c r="B96" s="23" t="s">
        <v>94</v>
      </c>
      <c r="C96" s="7" t="s">
        <v>46</v>
      </c>
      <c r="D96" s="7" t="s">
        <v>44</v>
      </c>
      <c r="E96" s="7" t="s">
        <v>90</v>
      </c>
      <c r="F96" s="7" t="s">
        <v>92</v>
      </c>
      <c r="G96" s="38">
        <v>50732.19085</v>
      </c>
      <c r="H96" s="39">
        <v>0</v>
      </c>
      <c r="I96" s="10" t="s">
        <v>51</v>
      </c>
    </row>
    <row r="97" spans="1:9" ht="39" customHeight="1">
      <c r="A97" s="29">
        <v>601</v>
      </c>
      <c r="B97" s="23" t="s">
        <v>22</v>
      </c>
      <c r="C97" s="6" t="s">
        <v>46</v>
      </c>
      <c r="D97" s="6" t="s">
        <v>27</v>
      </c>
      <c r="E97" s="7"/>
      <c r="F97" s="7"/>
      <c r="G97" s="8">
        <f aca="true" t="shared" si="7" ref="G97:H99">G98</f>
        <v>250</v>
      </c>
      <c r="H97" s="8">
        <f t="shared" si="7"/>
        <v>0</v>
      </c>
      <c r="I97" s="5"/>
    </row>
    <row r="98" spans="1:9" ht="76.5" customHeight="1">
      <c r="A98" s="29">
        <v>601</v>
      </c>
      <c r="B98" s="23" t="s">
        <v>208</v>
      </c>
      <c r="C98" s="7" t="s">
        <v>46</v>
      </c>
      <c r="D98" s="7" t="s">
        <v>27</v>
      </c>
      <c r="E98" s="7" t="s">
        <v>136</v>
      </c>
      <c r="F98" s="7"/>
      <c r="G98" s="38">
        <f t="shared" si="7"/>
        <v>250</v>
      </c>
      <c r="H98" s="38">
        <f t="shared" si="7"/>
        <v>0</v>
      </c>
      <c r="I98" s="5"/>
    </row>
    <row r="99" spans="1:13" ht="36" customHeight="1">
      <c r="A99" s="29">
        <v>601</v>
      </c>
      <c r="B99" s="23" t="s">
        <v>72</v>
      </c>
      <c r="C99" s="7" t="s">
        <v>46</v>
      </c>
      <c r="D99" s="7" t="s">
        <v>27</v>
      </c>
      <c r="E99" s="7" t="s">
        <v>135</v>
      </c>
      <c r="F99" s="7"/>
      <c r="G99" s="38">
        <f t="shared" si="7"/>
        <v>250</v>
      </c>
      <c r="H99" s="38">
        <f t="shared" si="7"/>
        <v>0</v>
      </c>
      <c r="I99" s="10" t="s">
        <v>51</v>
      </c>
      <c r="J99" s="17"/>
      <c r="K99" s="17"/>
      <c r="L99" s="17"/>
      <c r="M99" s="17"/>
    </row>
    <row r="100" spans="1:13" ht="54.75" customHeight="1">
      <c r="A100" s="29">
        <v>601</v>
      </c>
      <c r="B100" s="23" t="s">
        <v>83</v>
      </c>
      <c r="C100" s="7" t="s">
        <v>46</v>
      </c>
      <c r="D100" s="7" t="s">
        <v>27</v>
      </c>
      <c r="E100" s="7" t="s">
        <v>135</v>
      </c>
      <c r="F100" s="7" t="s">
        <v>82</v>
      </c>
      <c r="G100" s="38">
        <v>250</v>
      </c>
      <c r="H100" s="39">
        <v>0</v>
      </c>
      <c r="I100" s="10"/>
      <c r="J100" s="17"/>
      <c r="K100" s="17"/>
      <c r="L100" s="17"/>
      <c r="M100" s="17"/>
    </row>
    <row r="101" spans="1:13" ht="21.75" customHeight="1">
      <c r="A101" s="29">
        <v>601</v>
      </c>
      <c r="B101" s="9" t="s">
        <v>15</v>
      </c>
      <c r="C101" s="6" t="s">
        <v>46</v>
      </c>
      <c r="D101" s="6" t="s">
        <v>46</v>
      </c>
      <c r="E101" s="7"/>
      <c r="F101" s="7"/>
      <c r="G101" s="8">
        <f>G102+G105</f>
        <v>1647.64424</v>
      </c>
      <c r="H101" s="8">
        <f>H102+H105</f>
        <v>0</v>
      </c>
      <c r="I101" s="10"/>
      <c r="J101" s="17"/>
      <c r="K101" s="17"/>
      <c r="L101" s="17"/>
      <c r="M101" s="17"/>
    </row>
    <row r="102" spans="1:13" ht="86.25" customHeight="1">
      <c r="A102" s="29">
        <v>601</v>
      </c>
      <c r="B102" s="9" t="s">
        <v>209</v>
      </c>
      <c r="C102" s="7" t="s">
        <v>46</v>
      </c>
      <c r="D102" s="7" t="s">
        <v>46</v>
      </c>
      <c r="E102" s="7" t="s">
        <v>137</v>
      </c>
      <c r="F102" s="7"/>
      <c r="G102" s="38">
        <f>G103</f>
        <v>1622.07088</v>
      </c>
      <c r="H102" s="38">
        <f>H103</f>
        <v>0</v>
      </c>
      <c r="I102" s="10"/>
      <c r="J102" s="17"/>
      <c r="K102" s="17"/>
      <c r="L102" s="17"/>
      <c r="M102" s="17"/>
    </row>
    <row r="103" spans="1:13" ht="81.75" customHeight="1">
      <c r="A103" s="29">
        <v>601</v>
      </c>
      <c r="B103" s="9" t="s">
        <v>168</v>
      </c>
      <c r="C103" s="7" t="s">
        <v>46</v>
      </c>
      <c r="D103" s="7" t="s">
        <v>46</v>
      </c>
      <c r="E103" s="7" t="s">
        <v>138</v>
      </c>
      <c r="F103" s="7"/>
      <c r="G103" s="38">
        <f>G104</f>
        <v>1622.07088</v>
      </c>
      <c r="H103" s="38">
        <f>H104</f>
        <v>0</v>
      </c>
      <c r="I103" s="10"/>
      <c r="J103" s="17"/>
      <c r="K103" s="17"/>
      <c r="L103" s="17"/>
      <c r="M103" s="17"/>
    </row>
    <row r="104" spans="1:13" ht="26.25" customHeight="1">
      <c r="A104" s="29">
        <v>601</v>
      </c>
      <c r="B104" s="9" t="s">
        <v>93</v>
      </c>
      <c r="C104" s="7" t="s">
        <v>46</v>
      </c>
      <c r="D104" s="7" t="s">
        <v>46</v>
      </c>
      <c r="E104" s="7" t="s">
        <v>138</v>
      </c>
      <c r="F104" s="7" t="s">
        <v>91</v>
      </c>
      <c r="G104" s="38">
        <v>1622.07088</v>
      </c>
      <c r="H104" s="38">
        <v>0</v>
      </c>
      <c r="I104" s="10"/>
      <c r="J104" s="17"/>
      <c r="K104" s="17"/>
      <c r="L104" s="17"/>
      <c r="M104" s="17"/>
    </row>
    <row r="105" spans="1:13" ht="60">
      <c r="A105" s="48">
        <v>601</v>
      </c>
      <c r="B105" s="9" t="s">
        <v>211</v>
      </c>
      <c r="C105" s="7" t="s">
        <v>46</v>
      </c>
      <c r="D105" s="7" t="s">
        <v>46</v>
      </c>
      <c r="E105" s="7" t="s">
        <v>43</v>
      </c>
      <c r="F105" s="7"/>
      <c r="G105" s="38">
        <f>G106</f>
        <v>25.57336</v>
      </c>
      <c r="H105" s="38">
        <f>H106</f>
        <v>0</v>
      </c>
      <c r="I105" s="10"/>
      <c r="J105" s="17"/>
      <c r="K105" s="17"/>
      <c r="L105" s="17"/>
      <c r="M105" s="17"/>
    </row>
    <row r="106" spans="1:13" ht="30">
      <c r="A106" s="48">
        <v>601</v>
      </c>
      <c r="B106" s="9" t="s">
        <v>229</v>
      </c>
      <c r="C106" s="7" t="s">
        <v>46</v>
      </c>
      <c r="D106" s="7" t="s">
        <v>46</v>
      </c>
      <c r="E106" s="7" t="s">
        <v>228</v>
      </c>
      <c r="F106" s="7"/>
      <c r="G106" s="38">
        <f>SUM(G107:G108)</f>
        <v>25.57336</v>
      </c>
      <c r="H106" s="38">
        <f>SUM(H107:H108)</f>
        <v>0</v>
      </c>
      <c r="I106" s="10"/>
      <c r="J106" s="17"/>
      <c r="K106" s="17"/>
      <c r="L106" s="17"/>
      <c r="M106" s="17"/>
    </row>
    <row r="107" spans="1:13" ht="30">
      <c r="A107" s="48">
        <v>601</v>
      </c>
      <c r="B107" s="9" t="s">
        <v>99</v>
      </c>
      <c r="C107" s="7" t="s">
        <v>46</v>
      </c>
      <c r="D107" s="7" t="s">
        <v>46</v>
      </c>
      <c r="E107" s="7" t="s">
        <v>228</v>
      </c>
      <c r="F107" s="7" t="s">
        <v>97</v>
      </c>
      <c r="G107" s="38">
        <v>20.83736</v>
      </c>
      <c r="H107" s="38">
        <v>0</v>
      </c>
      <c r="I107" s="10"/>
      <c r="J107" s="17"/>
      <c r="K107" s="17"/>
      <c r="L107" s="17"/>
      <c r="M107" s="17"/>
    </row>
    <row r="108" spans="1:13" ht="45">
      <c r="A108" s="48">
        <v>601</v>
      </c>
      <c r="B108" s="9" t="s">
        <v>83</v>
      </c>
      <c r="C108" s="7" t="s">
        <v>46</v>
      </c>
      <c r="D108" s="7" t="s">
        <v>46</v>
      </c>
      <c r="E108" s="7" t="s">
        <v>228</v>
      </c>
      <c r="F108" s="7" t="s">
        <v>82</v>
      </c>
      <c r="G108" s="38">
        <v>4.736</v>
      </c>
      <c r="H108" s="38">
        <v>0</v>
      </c>
      <c r="I108" s="10"/>
      <c r="J108" s="17"/>
      <c r="K108" s="17"/>
      <c r="L108" s="17"/>
      <c r="M108" s="17"/>
    </row>
    <row r="109" spans="1:9" s="13" customFormat="1" ht="26.25" customHeight="1">
      <c r="A109" s="29">
        <v>601</v>
      </c>
      <c r="B109" s="32" t="s">
        <v>173</v>
      </c>
      <c r="C109" s="6" t="s">
        <v>46</v>
      </c>
      <c r="D109" s="6" t="s">
        <v>45</v>
      </c>
      <c r="E109" s="7"/>
      <c r="F109" s="7"/>
      <c r="G109" s="8">
        <f>G114+G110</f>
        <v>763.22289</v>
      </c>
      <c r="H109" s="8">
        <f>H114+H110</f>
        <v>0</v>
      </c>
      <c r="I109" s="5"/>
    </row>
    <row r="110" spans="1:9" s="13" customFormat="1" ht="60" hidden="1">
      <c r="A110" s="45">
        <v>601</v>
      </c>
      <c r="B110" s="23" t="s">
        <v>211</v>
      </c>
      <c r="C110" s="7" t="s">
        <v>46</v>
      </c>
      <c r="D110" s="7" t="s">
        <v>45</v>
      </c>
      <c r="E110" s="7" t="s">
        <v>43</v>
      </c>
      <c r="F110" s="7"/>
      <c r="G110" s="38">
        <f>G111</f>
        <v>0</v>
      </c>
      <c r="H110" s="38">
        <f>H111</f>
        <v>0</v>
      </c>
      <c r="I110" s="5"/>
    </row>
    <row r="111" spans="1:9" s="13" customFormat="1" ht="30" hidden="1">
      <c r="A111" s="45">
        <v>601</v>
      </c>
      <c r="B111" s="23" t="s">
        <v>229</v>
      </c>
      <c r="C111" s="7" t="s">
        <v>46</v>
      </c>
      <c r="D111" s="7" t="s">
        <v>45</v>
      </c>
      <c r="E111" s="7" t="s">
        <v>228</v>
      </c>
      <c r="F111" s="7"/>
      <c r="G111" s="38">
        <f>G112+G113</f>
        <v>0</v>
      </c>
      <c r="H111" s="38">
        <f>H112+H113</f>
        <v>0</v>
      </c>
      <c r="I111" s="5"/>
    </row>
    <row r="112" spans="1:9" s="13" customFormat="1" ht="30" hidden="1">
      <c r="A112" s="45">
        <v>601</v>
      </c>
      <c r="B112" s="23" t="s">
        <v>99</v>
      </c>
      <c r="C112" s="7" t="s">
        <v>46</v>
      </c>
      <c r="D112" s="7" t="s">
        <v>45</v>
      </c>
      <c r="E112" s="7" t="s">
        <v>228</v>
      </c>
      <c r="F112" s="7" t="s">
        <v>97</v>
      </c>
      <c r="G112" s="38">
        <v>0</v>
      </c>
      <c r="H112" s="38">
        <v>0</v>
      </c>
      <c r="I112" s="5"/>
    </row>
    <row r="113" spans="1:9" s="13" customFormat="1" ht="45" hidden="1">
      <c r="A113" s="45">
        <v>601</v>
      </c>
      <c r="B113" s="23" t="s">
        <v>83</v>
      </c>
      <c r="C113" s="7" t="s">
        <v>46</v>
      </c>
      <c r="D113" s="7" t="s">
        <v>45</v>
      </c>
      <c r="E113" s="7" t="s">
        <v>228</v>
      </c>
      <c r="F113" s="7" t="s">
        <v>82</v>
      </c>
      <c r="G113" s="38">
        <v>0</v>
      </c>
      <c r="H113" s="38">
        <v>0</v>
      </c>
      <c r="I113" s="5"/>
    </row>
    <row r="114" spans="1:9" s="13" customFormat="1" ht="86.25" customHeight="1">
      <c r="A114" s="29">
        <v>601</v>
      </c>
      <c r="B114" s="9" t="s">
        <v>102</v>
      </c>
      <c r="C114" s="7" t="s">
        <v>46</v>
      </c>
      <c r="D114" s="7" t="s">
        <v>45</v>
      </c>
      <c r="E114" s="7" t="s">
        <v>100</v>
      </c>
      <c r="F114" s="7"/>
      <c r="G114" s="38">
        <f>G115</f>
        <v>763.22289</v>
      </c>
      <c r="H114" s="38">
        <f>H115</f>
        <v>0</v>
      </c>
      <c r="I114" s="5"/>
    </row>
    <row r="115" spans="1:9" s="13" customFormat="1" ht="83.25" customHeight="1">
      <c r="A115" s="29">
        <v>601</v>
      </c>
      <c r="B115" s="9" t="s">
        <v>168</v>
      </c>
      <c r="C115" s="7" t="s">
        <v>46</v>
      </c>
      <c r="D115" s="7" t="s">
        <v>45</v>
      </c>
      <c r="E115" s="7" t="s">
        <v>199</v>
      </c>
      <c r="F115" s="7"/>
      <c r="G115" s="38">
        <f>G116</f>
        <v>763.22289</v>
      </c>
      <c r="H115" s="38">
        <f>H116</f>
        <v>0</v>
      </c>
      <c r="I115" s="5">
        <v>241</v>
      </c>
    </row>
    <row r="116" spans="1:9" s="13" customFormat="1" ht="21.75" customHeight="1">
      <c r="A116" s="29">
        <v>601</v>
      </c>
      <c r="B116" s="9" t="s">
        <v>94</v>
      </c>
      <c r="C116" s="7" t="s">
        <v>46</v>
      </c>
      <c r="D116" s="7" t="s">
        <v>45</v>
      </c>
      <c r="E116" s="7" t="s">
        <v>199</v>
      </c>
      <c r="F116" s="7" t="s">
        <v>92</v>
      </c>
      <c r="G116" s="38">
        <v>763.22289</v>
      </c>
      <c r="H116" s="38">
        <v>0</v>
      </c>
      <c r="I116" s="5"/>
    </row>
    <row r="117" spans="1:9" s="13" customFormat="1" ht="34.5" customHeight="1">
      <c r="A117" s="45">
        <v>601</v>
      </c>
      <c r="B117" s="23" t="s">
        <v>225</v>
      </c>
      <c r="C117" s="6" t="s">
        <v>47</v>
      </c>
      <c r="D117" s="6" t="s">
        <v>30</v>
      </c>
      <c r="E117" s="7"/>
      <c r="F117" s="7"/>
      <c r="G117" s="38">
        <f aca="true" t="shared" si="8" ref="G117:H119">G118</f>
        <v>270</v>
      </c>
      <c r="H117" s="38">
        <f t="shared" si="8"/>
        <v>0</v>
      </c>
      <c r="I117" s="5"/>
    </row>
    <row r="118" spans="1:9" s="13" customFormat="1" ht="79.5" customHeight="1">
      <c r="A118" s="45">
        <v>601</v>
      </c>
      <c r="B118" s="9" t="s">
        <v>209</v>
      </c>
      <c r="C118" s="7" t="s">
        <v>47</v>
      </c>
      <c r="D118" s="7" t="s">
        <v>30</v>
      </c>
      <c r="E118" s="7" t="s">
        <v>137</v>
      </c>
      <c r="F118" s="7"/>
      <c r="G118" s="38">
        <f t="shared" si="8"/>
        <v>270</v>
      </c>
      <c r="H118" s="38">
        <f t="shared" si="8"/>
        <v>0</v>
      </c>
      <c r="I118" s="5"/>
    </row>
    <row r="119" spans="1:9" s="13" customFormat="1" ht="82.5" customHeight="1">
      <c r="A119" s="45">
        <v>601</v>
      </c>
      <c r="B119" s="9" t="s">
        <v>168</v>
      </c>
      <c r="C119" s="7" t="s">
        <v>47</v>
      </c>
      <c r="D119" s="7" t="s">
        <v>30</v>
      </c>
      <c r="E119" s="7" t="s">
        <v>138</v>
      </c>
      <c r="F119" s="7"/>
      <c r="G119" s="38">
        <f t="shared" si="8"/>
        <v>270</v>
      </c>
      <c r="H119" s="38">
        <f t="shared" si="8"/>
        <v>0</v>
      </c>
      <c r="I119" s="5"/>
    </row>
    <row r="120" spans="1:9" s="13" customFormat="1" ht="23.25" customHeight="1">
      <c r="A120" s="45">
        <v>601</v>
      </c>
      <c r="B120" s="9" t="s">
        <v>93</v>
      </c>
      <c r="C120" s="7" t="s">
        <v>47</v>
      </c>
      <c r="D120" s="7" t="s">
        <v>30</v>
      </c>
      <c r="E120" s="7" t="s">
        <v>138</v>
      </c>
      <c r="F120" s="7" t="s">
        <v>91</v>
      </c>
      <c r="G120" s="38">
        <v>270</v>
      </c>
      <c r="H120" s="38">
        <v>0</v>
      </c>
      <c r="I120" s="5"/>
    </row>
    <row r="121" spans="1:9" s="13" customFormat="1" ht="21" customHeight="1">
      <c r="A121" s="29">
        <v>601</v>
      </c>
      <c r="B121" s="23" t="s">
        <v>17</v>
      </c>
      <c r="C121" s="6">
        <v>10</v>
      </c>
      <c r="D121" s="6" t="s">
        <v>5</v>
      </c>
      <c r="E121" s="7"/>
      <c r="F121" s="7"/>
      <c r="G121" s="8">
        <f>G122+G125+G128+G137</f>
        <v>37157.12836999999</v>
      </c>
      <c r="H121" s="8">
        <f>H122+H125+H128+H137</f>
        <v>34871.944</v>
      </c>
      <c r="I121" s="5"/>
    </row>
    <row r="122" spans="1:9" s="13" customFormat="1" ht="62.25" customHeight="1">
      <c r="A122" s="29">
        <v>601</v>
      </c>
      <c r="B122" s="23" t="s">
        <v>151</v>
      </c>
      <c r="C122" s="7" t="s">
        <v>31</v>
      </c>
      <c r="D122" s="7" t="s">
        <v>32</v>
      </c>
      <c r="E122" s="7" t="s">
        <v>149</v>
      </c>
      <c r="F122" s="7"/>
      <c r="G122" s="38">
        <f>G123</f>
        <v>1000</v>
      </c>
      <c r="H122" s="38">
        <f>H123</f>
        <v>0</v>
      </c>
      <c r="I122" s="5"/>
    </row>
    <row r="123" spans="1:9" s="13" customFormat="1" ht="20.25" customHeight="1">
      <c r="A123" s="29">
        <v>601</v>
      </c>
      <c r="B123" s="23" t="s">
        <v>17</v>
      </c>
      <c r="C123" s="7" t="s">
        <v>31</v>
      </c>
      <c r="D123" s="7" t="s">
        <v>32</v>
      </c>
      <c r="E123" s="7" t="s">
        <v>150</v>
      </c>
      <c r="F123" s="7"/>
      <c r="G123" s="38">
        <f>G124</f>
        <v>1000</v>
      </c>
      <c r="H123" s="38">
        <f>H124</f>
        <v>0</v>
      </c>
      <c r="I123" s="5"/>
    </row>
    <row r="124" spans="1:9" s="13" customFormat="1" ht="33" customHeight="1">
      <c r="A124" s="29">
        <v>601</v>
      </c>
      <c r="B124" s="23" t="s">
        <v>148</v>
      </c>
      <c r="C124" s="7" t="s">
        <v>31</v>
      </c>
      <c r="D124" s="7" t="s">
        <v>32</v>
      </c>
      <c r="E124" s="7" t="s">
        <v>150</v>
      </c>
      <c r="F124" s="7" t="s">
        <v>147</v>
      </c>
      <c r="G124" s="38">
        <v>1000</v>
      </c>
      <c r="H124" s="38">
        <v>0</v>
      </c>
      <c r="I124" s="5"/>
    </row>
    <row r="125" spans="1:9" s="13" customFormat="1" ht="50.25" customHeight="1">
      <c r="A125" s="29">
        <v>601</v>
      </c>
      <c r="B125" s="23" t="s">
        <v>210</v>
      </c>
      <c r="C125" s="7">
        <v>10</v>
      </c>
      <c r="D125" s="7" t="s">
        <v>32</v>
      </c>
      <c r="E125" s="7" t="s">
        <v>145</v>
      </c>
      <c r="F125" s="7"/>
      <c r="G125" s="38">
        <f>G126</f>
        <v>1215.58437</v>
      </c>
      <c r="H125" s="38">
        <f>H126</f>
        <v>0</v>
      </c>
      <c r="I125" s="5"/>
    </row>
    <row r="126" spans="1:9" s="13" customFormat="1" ht="24" customHeight="1">
      <c r="A126" s="29">
        <v>601</v>
      </c>
      <c r="B126" s="23" t="s">
        <v>17</v>
      </c>
      <c r="C126" s="7">
        <v>10</v>
      </c>
      <c r="D126" s="7" t="s">
        <v>32</v>
      </c>
      <c r="E126" s="7" t="s">
        <v>146</v>
      </c>
      <c r="F126" s="7"/>
      <c r="G126" s="38">
        <f>G127</f>
        <v>1215.58437</v>
      </c>
      <c r="H126" s="38">
        <f>H127</f>
        <v>0</v>
      </c>
      <c r="I126" s="10" t="s">
        <v>56</v>
      </c>
    </row>
    <row r="127" spans="1:9" s="13" customFormat="1" ht="30">
      <c r="A127" s="29">
        <v>601</v>
      </c>
      <c r="B127" s="23" t="s">
        <v>148</v>
      </c>
      <c r="C127" s="7" t="s">
        <v>31</v>
      </c>
      <c r="D127" s="7" t="s">
        <v>32</v>
      </c>
      <c r="E127" s="7" t="s">
        <v>146</v>
      </c>
      <c r="F127" s="7" t="s">
        <v>147</v>
      </c>
      <c r="G127" s="38">
        <v>1215.58437</v>
      </c>
      <c r="H127" s="40">
        <v>0</v>
      </c>
      <c r="I127" s="10"/>
    </row>
    <row r="128" spans="1:9" s="13" customFormat="1" ht="75">
      <c r="A128" s="51">
        <v>601</v>
      </c>
      <c r="B128" s="9" t="s">
        <v>182</v>
      </c>
      <c r="C128" s="7" t="s">
        <v>31</v>
      </c>
      <c r="D128" s="7" t="s">
        <v>32</v>
      </c>
      <c r="E128" s="7" t="s">
        <v>73</v>
      </c>
      <c r="F128" s="7"/>
      <c r="G128" s="38">
        <f>G129+G131+G133+G135</f>
        <v>34901.543999999994</v>
      </c>
      <c r="H128" s="38">
        <f>H129+H131+H133+H135</f>
        <v>34871.944</v>
      </c>
      <c r="I128" s="10"/>
    </row>
    <row r="129" spans="1:9" s="13" customFormat="1" ht="60">
      <c r="A129" s="51">
        <v>601</v>
      </c>
      <c r="B129" s="9" t="s">
        <v>268</v>
      </c>
      <c r="C129" s="7" t="s">
        <v>31</v>
      </c>
      <c r="D129" s="7" t="s">
        <v>32</v>
      </c>
      <c r="E129" s="7" t="s">
        <v>269</v>
      </c>
      <c r="F129" s="7"/>
      <c r="G129" s="38">
        <f>G130</f>
        <v>30007.8</v>
      </c>
      <c r="H129" s="38">
        <f>H130</f>
        <v>30007.8</v>
      </c>
      <c r="I129" s="10"/>
    </row>
    <row r="130" spans="1:9" s="13" customFormat="1" ht="30">
      <c r="A130" s="51">
        <v>601</v>
      </c>
      <c r="B130" s="9" t="s">
        <v>144</v>
      </c>
      <c r="C130" s="7" t="s">
        <v>31</v>
      </c>
      <c r="D130" s="7" t="s">
        <v>32</v>
      </c>
      <c r="E130" s="7" t="s">
        <v>269</v>
      </c>
      <c r="F130" s="7" t="s">
        <v>143</v>
      </c>
      <c r="G130" s="38">
        <v>30007.8</v>
      </c>
      <c r="H130" s="40">
        <v>30007.8</v>
      </c>
      <c r="I130" s="10"/>
    </row>
    <row r="131" spans="1:9" s="13" customFormat="1" ht="75">
      <c r="A131" s="51">
        <v>601</v>
      </c>
      <c r="B131" s="9" t="s">
        <v>270</v>
      </c>
      <c r="C131" s="7" t="s">
        <v>31</v>
      </c>
      <c r="D131" s="7" t="s">
        <v>32</v>
      </c>
      <c r="E131" s="7" t="s">
        <v>271</v>
      </c>
      <c r="F131" s="7"/>
      <c r="G131" s="38">
        <f>G132</f>
        <v>492.6</v>
      </c>
      <c r="H131" s="38">
        <f>H132</f>
        <v>463</v>
      </c>
      <c r="I131" s="10"/>
    </row>
    <row r="132" spans="1:9" s="13" customFormat="1" ht="30">
      <c r="A132" s="51">
        <v>601</v>
      </c>
      <c r="B132" s="9" t="s">
        <v>144</v>
      </c>
      <c r="C132" s="7" t="s">
        <v>31</v>
      </c>
      <c r="D132" s="7" t="s">
        <v>32</v>
      </c>
      <c r="E132" s="7" t="s">
        <v>271</v>
      </c>
      <c r="F132" s="7" t="s">
        <v>143</v>
      </c>
      <c r="G132" s="38">
        <v>492.6</v>
      </c>
      <c r="H132" s="40">
        <v>463</v>
      </c>
      <c r="I132" s="10"/>
    </row>
    <row r="133" spans="1:9" s="13" customFormat="1" ht="60">
      <c r="A133" s="51">
        <v>601</v>
      </c>
      <c r="B133" s="9" t="s">
        <v>272</v>
      </c>
      <c r="C133" s="7" t="s">
        <v>31</v>
      </c>
      <c r="D133" s="7" t="s">
        <v>32</v>
      </c>
      <c r="E133" s="7" t="s">
        <v>273</v>
      </c>
      <c r="F133" s="7"/>
      <c r="G133" s="38">
        <f>G134</f>
        <v>1100.286</v>
      </c>
      <c r="H133" s="38">
        <f>H134</f>
        <v>1100.286</v>
      </c>
      <c r="I133" s="10"/>
    </row>
    <row r="134" spans="1:9" s="13" customFormat="1" ht="30">
      <c r="A134" s="51">
        <v>601</v>
      </c>
      <c r="B134" s="9" t="s">
        <v>144</v>
      </c>
      <c r="C134" s="7" t="s">
        <v>31</v>
      </c>
      <c r="D134" s="7" t="s">
        <v>32</v>
      </c>
      <c r="E134" s="7" t="s">
        <v>273</v>
      </c>
      <c r="F134" s="7" t="s">
        <v>143</v>
      </c>
      <c r="G134" s="38">
        <v>1100.286</v>
      </c>
      <c r="H134" s="40">
        <v>1100.286</v>
      </c>
      <c r="I134" s="10"/>
    </row>
    <row r="135" spans="1:9" s="13" customFormat="1" ht="45">
      <c r="A135" s="51">
        <v>601</v>
      </c>
      <c r="B135" s="9" t="s">
        <v>262</v>
      </c>
      <c r="C135" s="7" t="s">
        <v>31</v>
      </c>
      <c r="D135" s="7" t="s">
        <v>32</v>
      </c>
      <c r="E135" s="7" t="s">
        <v>274</v>
      </c>
      <c r="F135" s="7"/>
      <c r="G135" s="38">
        <f>G136</f>
        <v>3300.858</v>
      </c>
      <c r="H135" s="38">
        <f>H136</f>
        <v>3300.858</v>
      </c>
      <c r="I135" s="10"/>
    </row>
    <row r="136" spans="1:9" s="13" customFormat="1" ht="30">
      <c r="A136" s="51">
        <v>601</v>
      </c>
      <c r="B136" s="9" t="s">
        <v>144</v>
      </c>
      <c r="C136" s="7" t="s">
        <v>31</v>
      </c>
      <c r="D136" s="7" t="s">
        <v>32</v>
      </c>
      <c r="E136" s="7" t="s">
        <v>274</v>
      </c>
      <c r="F136" s="7" t="s">
        <v>143</v>
      </c>
      <c r="G136" s="38">
        <v>3300.858</v>
      </c>
      <c r="H136" s="40">
        <v>3300.858</v>
      </c>
      <c r="I136" s="10"/>
    </row>
    <row r="137" spans="1:9" s="13" customFormat="1" ht="30">
      <c r="A137" s="48">
        <v>601</v>
      </c>
      <c r="B137" s="9" t="s">
        <v>183</v>
      </c>
      <c r="C137" s="7" t="s">
        <v>31</v>
      </c>
      <c r="D137" s="7" t="s">
        <v>32</v>
      </c>
      <c r="E137" s="7" t="s">
        <v>69</v>
      </c>
      <c r="F137" s="7"/>
      <c r="G137" s="38">
        <f>G138</f>
        <v>40</v>
      </c>
      <c r="H137" s="38">
        <f>H138</f>
        <v>0</v>
      </c>
      <c r="I137" s="10"/>
    </row>
    <row r="138" spans="1:9" s="13" customFormat="1" ht="30">
      <c r="A138" s="48">
        <v>601</v>
      </c>
      <c r="B138" s="9" t="s">
        <v>250</v>
      </c>
      <c r="C138" s="7" t="s">
        <v>31</v>
      </c>
      <c r="D138" s="7" t="s">
        <v>32</v>
      </c>
      <c r="E138" s="7" t="s">
        <v>251</v>
      </c>
      <c r="F138" s="7"/>
      <c r="G138" s="38">
        <f>G139</f>
        <v>40</v>
      </c>
      <c r="H138" s="38">
        <f>H139</f>
        <v>0</v>
      </c>
      <c r="I138" s="10"/>
    </row>
    <row r="139" spans="1:9" s="13" customFormat="1" ht="15">
      <c r="A139" s="48">
        <v>601</v>
      </c>
      <c r="B139" s="9" t="s">
        <v>60</v>
      </c>
      <c r="C139" s="7" t="s">
        <v>31</v>
      </c>
      <c r="D139" s="7" t="s">
        <v>32</v>
      </c>
      <c r="E139" s="7" t="s">
        <v>251</v>
      </c>
      <c r="F139" s="7" t="s">
        <v>59</v>
      </c>
      <c r="G139" s="38">
        <v>40</v>
      </c>
      <c r="H139" s="40">
        <v>0</v>
      </c>
      <c r="I139" s="10"/>
    </row>
    <row r="140" spans="1:9" s="13" customFormat="1" ht="27.75" customHeight="1">
      <c r="A140" s="51">
        <v>601</v>
      </c>
      <c r="B140" s="52" t="s">
        <v>200</v>
      </c>
      <c r="C140" s="6" t="s">
        <v>31</v>
      </c>
      <c r="D140" s="6" t="s">
        <v>30</v>
      </c>
      <c r="E140" s="6"/>
      <c r="F140" s="6"/>
      <c r="G140" s="8">
        <f>G141</f>
        <v>5501.43</v>
      </c>
      <c r="H140" s="8">
        <f>H141</f>
        <v>5501.43</v>
      </c>
      <c r="I140" s="10"/>
    </row>
    <row r="141" spans="1:9" s="13" customFormat="1" ht="75">
      <c r="A141" s="51">
        <v>601</v>
      </c>
      <c r="B141" s="9" t="s">
        <v>182</v>
      </c>
      <c r="C141" s="7" t="s">
        <v>31</v>
      </c>
      <c r="D141" s="7" t="s">
        <v>30</v>
      </c>
      <c r="E141" s="7" t="s">
        <v>73</v>
      </c>
      <c r="F141" s="7"/>
      <c r="G141" s="38">
        <f>G142+G144</f>
        <v>5501.43</v>
      </c>
      <c r="H141" s="38">
        <f>H142+H144</f>
        <v>5501.43</v>
      </c>
      <c r="I141" s="10"/>
    </row>
    <row r="142" spans="1:9" s="13" customFormat="1" ht="75">
      <c r="A142" s="51">
        <v>601</v>
      </c>
      <c r="B142" s="9" t="s">
        <v>275</v>
      </c>
      <c r="C142" s="7" t="s">
        <v>31</v>
      </c>
      <c r="D142" s="7" t="s">
        <v>30</v>
      </c>
      <c r="E142" s="7" t="s">
        <v>276</v>
      </c>
      <c r="F142" s="7"/>
      <c r="G142" s="38">
        <f>G143</f>
        <v>1100.286</v>
      </c>
      <c r="H142" s="38">
        <f>H143</f>
        <v>1100.286</v>
      </c>
      <c r="I142" s="10"/>
    </row>
    <row r="143" spans="1:9" s="13" customFormat="1" ht="15">
      <c r="A143" s="51">
        <v>601</v>
      </c>
      <c r="B143" s="9" t="s">
        <v>118</v>
      </c>
      <c r="C143" s="7" t="s">
        <v>31</v>
      </c>
      <c r="D143" s="7" t="s">
        <v>30</v>
      </c>
      <c r="E143" s="7" t="s">
        <v>276</v>
      </c>
      <c r="F143" s="7" t="s">
        <v>117</v>
      </c>
      <c r="G143" s="38">
        <v>1100.286</v>
      </c>
      <c r="H143" s="38">
        <v>1100.286</v>
      </c>
      <c r="I143" s="10"/>
    </row>
    <row r="144" spans="1:9" s="13" customFormat="1" ht="75">
      <c r="A144" s="51">
        <v>601</v>
      </c>
      <c r="B144" s="9" t="s">
        <v>277</v>
      </c>
      <c r="C144" s="7" t="s">
        <v>31</v>
      </c>
      <c r="D144" s="7" t="s">
        <v>30</v>
      </c>
      <c r="E144" s="7" t="s">
        <v>278</v>
      </c>
      <c r="F144" s="7"/>
      <c r="G144" s="38">
        <f>G145</f>
        <v>4401.144</v>
      </c>
      <c r="H144" s="38">
        <f>H145</f>
        <v>4401.144</v>
      </c>
      <c r="I144" s="10"/>
    </row>
    <row r="145" spans="1:9" s="13" customFormat="1" ht="15">
      <c r="A145" s="51">
        <v>601</v>
      </c>
      <c r="B145" s="9" t="s">
        <v>118</v>
      </c>
      <c r="C145" s="7" t="s">
        <v>31</v>
      </c>
      <c r="D145" s="7" t="s">
        <v>30</v>
      </c>
      <c r="E145" s="7" t="s">
        <v>278</v>
      </c>
      <c r="F145" s="7" t="s">
        <v>117</v>
      </c>
      <c r="G145" s="38">
        <v>4401.144</v>
      </c>
      <c r="H145" s="38">
        <v>4401.144</v>
      </c>
      <c r="I145" s="10"/>
    </row>
    <row r="146" spans="1:9" s="13" customFormat="1" ht="28.5" customHeight="1">
      <c r="A146" s="29">
        <v>601</v>
      </c>
      <c r="B146" s="23" t="s">
        <v>18</v>
      </c>
      <c r="C146" s="6">
        <v>10</v>
      </c>
      <c r="D146" s="6" t="s">
        <v>42</v>
      </c>
      <c r="E146" s="7"/>
      <c r="F146" s="7"/>
      <c r="G146" s="8">
        <f>G147+G151+G157</f>
        <v>1856.18359</v>
      </c>
      <c r="H146" s="8">
        <f>H147+H151+H157</f>
        <v>532.3442</v>
      </c>
      <c r="I146" s="5"/>
    </row>
    <row r="147" spans="1:9" s="13" customFormat="1" ht="50.25" customHeight="1">
      <c r="A147" s="45">
        <v>601</v>
      </c>
      <c r="B147" s="23" t="s">
        <v>219</v>
      </c>
      <c r="C147" s="7" t="s">
        <v>31</v>
      </c>
      <c r="D147" s="7" t="s">
        <v>42</v>
      </c>
      <c r="E147" s="7" t="s">
        <v>152</v>
      </c>
      <c r="F147" s="7"/>
      <c r="G147" s="8">
        <f>G148</f>
        <v>385</v>
      </c>
      <c r="H147" s="38">
        <f>H148</f>
        <v>0</v>
      </c>
      <c r="I147" s="5"/>
    </row>
    <row r="148" spans="1:9" s="13" customFormat="1" ht="76.5" customHeight="1">
      <c r="A148" s="45">
        <v>601</v>
      </c>
      <c r="B148" s="23" t="s">
        <v>227</v>
      </c>
      <c r="C148" s="7" t="s">
        <v>31</v>
      </c>
      <c r="D148" s="7" t="s">
        <v>42</v>
      </c>
      <c r="E148" s="7" t="s">
        <v>226</v>
      </c>
      <c r="F148" s="7"/>
      <c r="G148" s="38">
        <f>G149+G150</f>
        <v>385</v>
      </c>
      <c r="H148" s="38">
        <f>H149+H150</f>
        <v>0</v>
      </c>
      <c r="I148" s="5"/>
    </row>
    <row r="149" spans="1:9" s="13" customFormat="1" ht="27" customHeight="1">
      <c r="A149" s="45">
        <v>601</v>
      </c>
      <c r="B149" s="9" t="s">
        <v>93</v>
      </c>
      <c r="C149" s="7" t="s">
        <v>31</v>
      </c>
      <c r="D149" s="7" t="s">
        <v>42</v>
      </c>
      <c r="E149" s="7" t="s">
        <v>226</v>
      </c>
      <c r="F149" s="7" t="s">
        <v>91</v>
      </c>
      <c r="G149" s="38">
        <v>80</v>
      </c>
      <c r="H149" s="38">
        <v>0</v>
      </c>
      <c r="I149" s="5"/>
    </row>
    <row r="150" spans="1:9" s="13" customFormat="1" ht="15">
      <c r="A150" s="45">
        <v>601</v>
      </c>
      <c r="B150" s="9" t="s">
        <v>94</v>
      </c>
      <c r="C150" s="7" t="s">
        <v>31</v>
      </c>
      <c r="D150" s="7" t="s">
        <v>42</v>
      </c>
      <c r="E150" s="7" t="s">
        <v>226</v>
      </c>
      <c r="F150" s="7" t="s">
        <v>92</v>
      </c>
      <c r="G150" s="38">
        <v>305</v>
      </c>
      <c r="H150" s="38">
        <v>0</v>
      </c>
      <c r="I150" s="5"/>
    </row>
    <row r="151" spans="1:9" s="13" customFormat="1" ht="75">
      <c r="A151" s="51">
        <v>601</v>
      </c>
      <c r="B151" s="9" t="s">
        <v>182</v>
      </c>
      <c r="C151" s="7" t="s">
        <v>31</v>
      </c>
      <c r="D151" s="7" t="s">
        <v>42</v>
      </c>
      <c r="E151" s="7" t="s">
        <v>73</v>
      </c>
      <c r="F151" s="7"/>
      <c r="G151" s="38">
        <f>G152+G154</f>
        <v>532.3442</v>
      </c>
      <c r="H151" s="38">
        <f>H152+H154</f>
        <v>532.3442</v>
      </c>
      <c r="I151" s="5"/>
    </row>
    <row r="152" spans="1:9" s="13" customFormat="1" ht="60">
      <c r="A152" s="51">
        <v>601</v>
      </c>
      <c r="B152" s="9" t="s">
        <v>280</v>
      </c>
      <c r="C152" s="7" t="s">
        <v>31</v>
      </c>
      <c r="D152" s="7" t="s">
        <v>42</v>
      </c>
      <c r="E152" s="7" t="s">
        <v>281</v>
      </c>
      <c r="F152" s="7"/>
      <c r="G152" s="38">
        <f>G153</f>
        <v>60.8652</v>
      </c>
      <c r="H152" s="38">
        <f>H153</f>
        <v>60.8652</v>
      </c>
      <c r="I152" s="5"/>
    </row>
    <row r="153" spans="1:9" s="13" customFormat="1" ht="45">
      <c r="A153" s="51">
        <v>601</v>
      </c>
      <c r="B153" s="9" t="s">
        <v>83</v>
      </c>
      <c r="C153" s="7" t="s">
        <v>31</v>
      </c>
      <c r="D153" s="7" t="s">
        <v>42</v>
      </c>
      <c r="E153" s="7" t="s">
        <v>281</v>
      </c>
      <c r="F153" s="7" t="s">
        <v>82</v>
      </c>
      <c r="G153" s="38">
        <v>60.8652</v>
      </c>
      <c r="H153" s="38">
        <v>60.8652</v>
      </c>
      <c r="I153" s="5"/>
    </row>
    <row r="154" spans="1:9" s="13" customFormat="1" ht="30">
      <c r="A154" s="51">
        <v>601</v>
      </c>
      <c r="B154" s="9" t="s">
        <v>282</v>
      </c>
      <c r="C154" s="7" t="s">
        <v>31</v>
      </c>
      <c r="D154" s="7" t="s">
        <v>42</v>
      </c>
      <c r="E154" s="7" t="s">
        <v>283</v>
      </c>
      <c r="F154" s="7"/>
      <c r="G154" s="38">
        <f>G155+G156</f>
        <v>471.479</v>
      </c>
      <c r="H154" s="38">
        <f>H155+H156</f>
        <v>471.479</v>
      </c>
      <c r="I154" s="5"/>
    </row>
    <row r="155" spans="1:9" s="13" customFormat="1" ht="45">
      <c r="A155" s="51">
        <v>601</v>
      </c>
      <c r="B155" s="9" t="s">
        <v>189</v>
      </c>
      <c r="C155" s="7" t="s">
        <v>31</v>
      </c>
      <c r="D155" s="7" t="s">
        <v>42</v>
      </c>
      <c r="E155" s="7" t="s">
        <v>283</v>
      </c>
      <c r="F155" s="7" t="s">
        <v>80</v>
      </c>
      <c r="G155" s="38">
        <v>441.779</v>
      </c>
      <c r="H155" s="38">
        <v>441.779</v>
      </c>
      <c r="I155" s="5"/>
    </row>
    <row r="156" spans="1:9" s="13" customFormat="1" ht="45">
      <c r="A156" s="51">
        <v>601</v>
      </c>
      <c r="B156" s="9" t="s">
        <v>83</v>
      </c>
      <c r="C156" s="7" t="s">
        <v>31</v>
      </c>
      <c r="D156" s="7" t="s">
        <v>42</v>
      </c>
      <c r="E156" s="7" t="s">
        <v>283</v>
      </c>
      <c r="F156" s="7" t="s">
        <v>82</v>
      </c>
      <c r="G156" s="38">
        <v>29.7</v>
      </c>
      <c r="H156" s="38">
        <v>29.7</v>
      </c>
      <c r="I156" s="5"/>
    </row>
    <row r="157" spans="1:9" ht="53.25" customHeight="1">
      <c r="A157" s="29">
        <v>601</v>
      </c>
      <c r="B157" s="23" t="s">
        <v>224</v>
      </c>
      <c r="C157" s="7" t="s">
        <v>31</v>
      </c>
      <c r="D157" s="7" t="s">
        <v>42</v>
      </c>
      <c r="E157" s="7" t="s">
        <v>154</v>
      </c>
      <c r="F157" s="7"/>
      <c r="G157" s="38">
        <f>G158</f>
        <v>938.83939</v>
      </c>
      <c r="H157" s="38">
        <f>H158</f>
        <v>0</v>
      </c>
      <c r="I157" s="5"/>
    </row>
    <row r="158" spans="1:9" ht="37.5" customHeight="1">
      <c r="A158" s="29">
        <v>601</v>
      </c>
      <c r="B158" s="23" t="s">
        <v>72</v>
      </c>
      <c r="C158" s="7" t="s">
        <v>31</v>
      </c>
      <c r="D158" s="7" t="s">
        <v>42</v>
      </c>
      <c r="E158" s="7" t="s">
        <v>155</v>
      </c>
      <c r="F158" s="7"/>
      <c r="G158" s="38">
        <f>G160+G159</f>
        <v>938.83939</v>
      </c>
      <c r="H158" s="38">
        <f>H160+H159</f>
        <v>0</v>
      </c>
      <c r="I158" s="5"/>
    </row>
    <row r="159" spans="1:9" ht="48" customHeight="1">
      <c r="A159" s="45">
        <v>601</v>
      </c>
      <c r="B159" s="23" t="s">
        <v>189</v>
      </c>
      <c r="C159" s="7" t="s">
        <v>31</v>
      </c>
      <c r="D159" s="7" t="s">
        <v>42</v>
      </c>
      <c r="E159" s="7" t="s">
        <v>155</v>
      </c>
      <c r="F159" s="7" t="s">
        <v>80</v>
      </c>
      <c r="G159" s="38">
        <v>65.168</v>
      </c>
      <c r="H159" s="38">
        <v>0</v>
      </c>
      <c r="I159" s="5"/>
    </row>
    <row r="160" spans="1:9" ht="50.25" customHeight="1">
      <c r="A160" s="29">
        <v>601</v>
      </c>
      <c r="B160" s="23" t="s">
        <v>83</v>
      </c>
      <c r="C160" s="7">
        <v>10</v>
      </c>
      <c r="D160" s="7" t="s">
        <v>42</v>
      </c>
      <c r="E160" s="7" t="s">
        <v>155</v>
      </c>
      <c r="F160" s="7" t="s">
        <v>82</v>
      </c>
      <c r="G160" s="38">
        <v>873.67139</v>
      </c>
      <c r="H160" s="39">
        <v>0</v>
      </c>
      <c r="I160" s="10" t="s">
        <v>51</v>
      </c>
    </row>
    <row r="161" spans="1:9" s="13" customFormat="1" ht="19.5" customHeight="1">
      <c r="A161" s="29">
        <v>601</v>
      </c>
      <c r="B161" s="23" t="s">
        <v>40</v>
      </c>
      <c r="C161" s="6">
        <v>11</v>
      </c>
      <c r="D161" s="6" t="s">
        <v>29</v>
      </c>
      <c r="E161" s="7"/>
      <c r="F161" s="7"/>
      <c r="G161" s="8">
        <f>G162+G165</f>
        <v>30300.74074</v>
      </c>
      <c r="H161" s="8">
        <f>H162+H165</f>
        <v>0</v>
      </c>
      <c r="I161" s="5"/>
    </row>
    <row r="162" spans="1:9" ht="64.5" customHeight="1" hidden="1">
      <c r="A162" s="29">
        <v>601</v>
      </c>
      <c r="B162" s="23" t="s">
        <v>211</v>
      </c>
      <c r="C162" s="7">
        <v>11</v>
      </c>
      <c r="D162" s="7" t="s">
        <v>29</v>
      </c>
      <c r="E162" s="7" t="s">
        <v>43</v>
      </c>
      <c r="F162" s="7"/>
      <c r="G162" s="38">
        <f>G163</f>
        <v>0</v>
      </c>
      <c r="H162" s="38">
        <f>H163</f>
        <v>0</v>
      </c>
      <c r="I162" s="5"/>
    </row>
    <row r="163" spans="1:9" ht="36.75" customHeight="1" hidden="1">
      <c r="A163" s="29">
        <v>601</v>
      </c>
      <c r="B163" s="23" t="s">
        <v>72</v>
      </c>
      <c r="C163" s="7">
        <v>11</v>
      </c>
      <c r="D163" s="7" t="s">
        <v>29</v>
      </c>
      <c r="E163" s="7" t="s">
        <v>156</v>
      </c>
      <c r="F163" s="7"/>
      <c r="G163" s="38">
        <f>G164</f>
        <v>0</v>
      </c>
      <c r="H163" s="38">
        <f>H164</f>
        <v>0</v>
      </c>
      <c r="I163" s="11">
        <v>241</v>
      </c>
    </row>
    <row r="164" spans="1:9" s="13" customFormat="1" ht="30.75" customHeight="1" hidden="1">
      <c r="A164" s="29">
        <v>601</v>
      </c>
      <c r="B164" s="9" t="s">
        <v>94</v>
      </c>
      <c r="C164" s="7">
        <v>11</v>
      </c>
      <c r="D164" s="7" t="s">
        <v>29</v>
      </c>
      <c r="E164" s="7" t="s">
        <v>156</v>
      </c>
      <c r="F164" s="7" t="s">
        <v>92</v>
      </c>
      <c r="G164" s="38">
        <v>0</v>
      </c>
      <c r="H164" s="38">
        <v>0</v>
      </c>
      <c r="I164" s="5"/>
    </row>
    <row r="165" spans="1:9" s="13" customFormat="1" ht="84" customHeight="1">
      <c r="A165" s="29">
        <v>601</v>
      </c>
      <c r="B165" s="23" t="s">
        <v>168</v>
      </c>
      <c r="C165" s="7" t="s">
        <v>64</v>
      </c>
      <c r="D165" s="7" t="s">
        <v>29</v>
      </c>
      <c r="E165" s="7" t="s">
        <v>157</v>
      </c>
      <c r="F165" s="7"/>
      <c r="G165" s="38">
        <f>G166</f>
        <v>30300.74074</v>
      </c>
      <c r="H165" s="38">
        <f>H166</f>
        <v>0</v>
      </c>
      <c r="I165" s="5"/>
    </row>
    <row r="166" spans="1:9" s="13" customFormat="1" ht="20.25" customHeight="1">
      <c r="A166" s="29">
        <v>601</v>
      </c>
      <c r="B166" s="23" t="s">
        <v>94</v>
      </c>
      <c r="C166" s="7" t="s">
        <v>64</v>
      </c>
      <c r="D166" s="7" t="s">
        <v>29</v>
      </c>
      <c r="E166" s="7" t="s">
        <v>157</v>
      </c>
      <c r="F166" s="7" t="s">
        <v>92</v>
      </c>
      <c r="G166" s="38">
        <f>23880.74074+6420</f>
        <v>30300.74074</v>
      </c>
      <c r="H166" s="38">
        <v>0</v>
      </c>
      <c r="I166" s="5"/>
    </row>
    <row r="167" spans="1:9" s="13" customFormat="1" ht="34.5" customHeight="1">
      <c r="A167" s="46">
        <v>601</v>
      </c>
      <c r="B167" s="12" t="s">
        <v>235</v>
      </c>
      <c r="C167" s="6" t="s">
        <v>64</v>
      </c>
      <c r="D167" s="6" t="s">
        <v>27</v>
      </c>
      <c r="E167" s="6"/>
      <c r="F167" s="6"/>
      <c r="G167" s="8">
        <f aca="true" t="shared" si="9" ref="G167:H169">G168</f>
        <v>12.26741</v>
      </c>
      <c r="H167" s="8">
        <f t="shared" si="9"/>
        <v>0</v>
      </c>
      <c r="I167" s="5"/>
    </row>
    <row r="168" spans="1:9" s="13" customFormat="1" ht="65.25" customHeight="1">
      <c r="A168" s="46">
        <v>601</v>
      </c>
      <c r="B168" s="9" t="s">
        <v>211</v>
      </c>
      <c r="C168" s="7" t="s">
        <v>64</v>
      </c>
      <c r="D168" s="7" t="s">
        <v>27</v>
      </c>
      <c r="E168" s="7" t="s">
        <v>43</v>
      </c>
      <c r="F168" s="7"/>
      <c r="G168" s="38">
        <f t="shared" si="9"/>
        <v>12.26741</v>
      </c>
      <c r="H168" s="38">
        <f t="shared" si="9"/>
        <v>0</v>
      </c>
      <c r="I168" s="5"/>
    </row>
    <row r="169" spans="1:9" s="13" customFormat="1" ht="41.25" customHeight="1">
      <c r="A169" s="46">
        <v>601</v>
      </c>
      <c r="B169" s="9" t="s">
        <v>229</v>
      </c>
      <c r="C169" s="7" t="s">
        <v>64</v>
      </c>
      <c r="D169" s="7" t="s">
        <v>27</v>
      </c>
      <c r="E169" s="7" t="s">
        <v>228</v>
      </c>
      <c r="F169" s="7"/>
      <c r="G169" s="38">
        <f t="shared" si="9"/>
        <v>12.26741</v>
      </c>
      <c r="H169" s="38">
        <f t="shared" si="9"/>
        <v>0</v>
      </c>
      <c r="I169" s="5"/>
    </row>
    <row r="170" spans="1:9" s="13" customFormat="1" ht="40.5" customHeight="1">
      <c r="A170" s="46">
        <v>601</v>
      </c>
      <c r="B170" s="9" t="s">
        <v>99</v>
      </c>
      <c r="C170" s="7" t="s">
        <v>64</v>
      </c>
      <c r="D170" s="7" t="s">
        <v>27</v>
      </c>
      <c r="E170" s="7" t="s">
        <v>228</v>
      </c>
      <c r="F170" s="7" t="s">
        <v>97</v>
      </c>
      <c r="G170" s="38">
        <v>12.26741</v>
      </c>
      <c r="H170" s="38">
        <v>0</v>
      </c>
      <c r="I170" s="5"/>
    </row>
    <row r="171" spans="1:9" ht="65.25" customHeight="1">
      <c r="A171" s="31">
        <v>602</v>
      </c>
      <c r="B171" s="12" t="s">
        <v>174</v>
      </c>
      <c r="C171" s="6"/>
      <c r="D171" s="22"/>
      <c r="E171" s="20"/>
      <c r="F171" s="20"/>
      <c r="G171" s="37">
        <f>G172+G185+G196+G205+G217+G225+G238+G221+G245+G252+G181+G249+G234+G192</f>
        <v>432698.14708</v>
      </c>
      <c r="H171" s="37">
        <f>H172+H185+H196+H205+H217+H225+H238+H221+H245+H252+H181+H249+H234+H192</f>
        <v>236162.53409</v>
      </c>
      <c r="I171" s="5"/>
    </row>
    <row r="172" spans="1:9" ht="31.5" customHeight="1">
      <c r="A172" s="29">
        <v>602</v>
      </c>
      <c r="B172" s="23" t="s">
        <v>10</v>
      </c>
      <c r="C172" s="6" t="s">
        <v>29</v>
      </c>
      <c r="D172" s="6" t="s">
        <v>55</v>
      </c>
      <c r="E172" s="7"/>
      <c r="F172" s="7"/>
      <c r="G172" s="8">
        <f>G176+G173</f>
        <v>12994.03585</v>
      </c>
      <c r="H172" s="8">
        <f>H176+H173</f>
        <v>0</v>
      </c>
      <c r="I172" s="10"/>
    </row>
    <row r="173" spans="1:9" ht="105">
      <c r="A173" s="45">
        <v>602</v>
      </c>
      <c r="B173" s="23" t="s">
        <v>217</v>
      </c>
      <c r="C173" s="7" t="s">
        <v>29</v>
      </c>
      <c r="D173" s="7">
        <v>13</v>
      </c>
      <c r="E173" s="7" t="s">
        <v>131</v>
      </c>
      <c r="F173" s="7"/>
      <c r="G173" s="38">
        <f>G174</f>
        <v>1376.85987</v>
      </c>
      <c r="H173" s="38">
        <f>H174</f>
        <v>0</v>
      </c>
      <c r="I173" s="10"/>
    </row>
    <row r="174" spans="1:9" ht="26.25" customHeight="1">
      <c r="A174" s="45">
        <v>602</v>
      </c>
      <c r="B174" s="9" t="s">
        <v>236</v>
      </c>
      <c r="C174" s="7" t="s">
        <v>29</v>
      </c>
      <c r="D174" s="7" t="s">
        <v>55</v>
      </c>
      <c r="E174" s="7" t="s">
        <v>232</v>
      </c>
      <c r="F174" s="7"/>
      <c r="G174" s="38">
        <f>G175</f>
        <v>1376.85987</v>
      </c>
      <c r="H174" s="38">
        <f>H175</f>
        <v>0</v>
      </c>
      <c r="I174" s="10"/>
    </row>
    <row r="175" spans="1:9" ht="59.25" customHeight="1">
      <c r="A175" s="45">
        <v>602</v>
      </c>
      <c r="B175" s="9" t="s">
        <v>83</v>
      </c>
      <c r="C175" s="7" t="s">
        <v>29</v>
      </c>
      <c r="D175" s="7" t="s">
        <v>55</v>
      </c>
      <c r="E175" s="7" t="s">
        <v>232</v>
      </c>
      <c r="F175" s="7" t="s">
        <v>82</v>
      </c>
      <c r="G175" s="38">
        <v>1376.85987</v>
      </c>
      <c r="H175" s="38">
        <v>0</v>
      </c>
      <c r="I175" s="10"/>
    </row>
    <row r="176" spans="1:9" ht="82.5" customHeight="1">
      <c r="A176" s="29">
        <v>602</v>
      </c>
      <c r="B176" s="23" t="s">
        <v>184</v>
      </c>
      <c r="C176" s="7" t="s">
        <v>29</v>
      </c>
      <c r="D176" s="7">
        <v>13</v>
      </c>
      <c r="E176" s="7" t="s">
        <v>88</v>
      </c>
      <c r="F176" s="7"/>
      <c r="G176" s="38">
        <f>G177</f>
        <v>11617.17598</v>
      </c>
      <c r="H176" s="38">
        <f>H177</f>
        <v>0</v>
      </c>
      <c r="I176" s="5"/>
    </row>
    <row r="177" spans="1:9" ht="39.75" customHeight="1">
      <c r="A177" s="29">
        <v>602</v>
      </c>
      <c r="B177" s="23" t="s">
        <v>70</v>
      </c>
      <c r="C177" s="7" t="s">
        <v>29</v>
      </c>
      <c r="D177" s="7">
        <v>13</v>
      </c>
      <c r="E177" s="7" t="s">
        <v>89</v>
      </c>
      <c r="F177" s="7"/>
      <c r="G177" s="38">
        <f>SUM(G178:G180)</f>
        <v>11617.17598</v>
      </c>
      <c r="H177" s="38">
        <f>SUM(H178:H180)</f>
        <v>0</v>
      </c>
      <c r="I177" s="5" t="s">
        <v>50</v>
      </c>
    </row>
    <row r="178" spans="1:9" ht="47.25" customHeight="1">
      <c r="A178" s="29">
        <v>602</v>
      </c>
      <c r="B178" s="23" t="s">
        <v>81</v>
      </c>
      <c r="C178" s="7" t="s">
        <v>29</v>
      </c>
      <c r="D178" s="7">
        <v>13</v>
      </c>
      <c r="E178" s="7" t="s">
        <v>89</v>
      </c>
      <c r="F178" s="7" t="s">
        <v>80</v>
      </c>
      <c r="G178" s="38">
        <v>8782.90114</v>
      </c>
      <c r="H178" s="39">
        <v>0</v>
      </c>
      <c r="I178" s="10" t="s">
        <v>51</v>
      </c>
    </row>
    <row r="179" spans="1:9" ht="48" customHeight="1">
      <c r="A179" s="29">
        <v>602</v>
      </c>
      <c r="B179" s="23" t="s">
        <v>83</v>
      </c>
      <c r="C179" s="7" t="s">
        <v>29</v>
      </c>
      <c r="D179" s="7">
        <v>13</v>
      </c>
      <c r="E179" s="7" t="s">
        <v>89</v>
      </c>
      <c r="F179" s="7" t="s">
        <v>82</v>
      </c>
      <c r="G179" s="38">
        <v>2824.59711</v>
      </c>
      <c r="H179" s="39">
        <v>0</v>
      </c>
      <c r="I179" s="10" t="s">
        <v>52</v>
      </c>
    </row>
    <row r="180" spans="1:9" ht="20.25" customHeight="1">
      <c r="A180" s="29">
        <v>602</v>
      </c>
      <c r="B180" s="23" t="s">
        <v>85</v>
      </c>
      <c r="C180" s="7" t="s">
        <v>29</v>
      </c>
      <c r="D180" s="7">
        <v>13</v>
      </c>
      <c r="E180" s="7" t="s">
        <v>89</v>
      </c>
      <c r="F180" s="7" t="s">
        <v>84</v>
      </c>
      <c r="G180" s="38">
        <f>6.72+2.95773</f>
        <v>9.67773</v>
      </c>
      <c r="H180" s="39">
        <v>0</v>
      </c>
      <c r="I180" s="10" t="s">
        <v>53</v>
      </c>
    </row>
    <row r="181" spans="1:9" ht="33" customHeight="1">
      <c r="A181" s="47">
        <v>602</v>
      </c>
      <c r="B181" s="9" t="s">
        <v>188</v>
      </c>
      <c r="C181" s="6" t="s">
        <v>30</v>
      </c>
      <c r="D181" s="6" t="s">
        <v>27</v>
      </c>
      <c r="E181" s="7"/>
      <c r="F181" s="7"/>
      <c r="G181" s="8">
        <f aca="true" t="shared" si="10" ref="G181:H183">G182</f>
        <v>1144.95</v>
      </c>
      <c r="H181" s="8">
        <f t="shared" si="10"/>
        <v>0</v>
      </c>
      <c r="I181" s="10"/>
    </row>
    <row r="182" spans="1:9" ht="55.5" customHeight="1">
      <c r="A182" s="47">
        <v>602</v>
      </c>
      <c r="B182" s="9" t="s">
        <v>237</v>
      </c>
      <c r="C182" s="7" t="s">
        <v>30</v>
      </c>
      <c r="D182" s="7" t="s">
        <v>27</v>
      </c>
      <c r="E182" s="7" t="s">
        <v>149</v>
      </c>
      <c r="F182" s="7"/>
      <c r="G182" s="38">
        <f t="shared" si="10"/>
        <v>1144.95</v>
      </c>
      <c r="H182" s="38">
        <f t="shared" si="10"/>
        <v>0</v>
      </c>
      <c r="I182" s="10"/>
    </row>
    <row r="183" spans="1:9" ht="37.5" customHeight="1">
      <c r="A183" s="47">
        <v>602</v>
      </c>
      <c r="B183" s="9" t="s">
        <v>124</v>
      </c>
      <c r="C183" s="7" t="s">
        <v>30</v>
      </c>
      <c r="D183" s="7" t="s">
        <v>27</v>
      </c>
      <c r="E183" s="7" t="s">
        <v>238</v>
      </c>
      <c r="F183" s="7"/>
      <c r="G183" s="38">
        <f t="shared" si="10"/>
        <v>1144.95</v>
      </c>
      <c r="H183" s="38">
        <f t="shared" si="10"/>
        <v>0</v>
      </c>
      <c r="I183" s="10"/>
    </row>
    <row r="184" spans="1:9" ht="36.75" customHeight="1">
      <c r="A184" s="47">
        <v>602</v>
      </c>
      <c r="B184" s="9" t="s">
        <v>118</v>
      </c>
      <c r="C184" s="7" t="s">
        <v>30</v>
      </c>
      <c r="D184" s="7" t="s">
        <v>27</v>
      </c>
      <c r="E184" s="7" t="s">
        <v>238</v>
      </c>
      <c r="F184" s="7" t="s">
        <v>117</v>
      </c>
      <c r="G184" s="38">
        <v>1144.95</v>
      </c>
      <c r="H184" s="38">
        <v>0</v>
      </c>
      <c r="I184" s="10"/>
    </row>
    <row r="185" spans="1:9" s="13" customFormat="1" ht="27.75" customHeight="1">
      <c r="A185" s="29">
        <v>602</v>
      </c>
      <c r="B185" s="23" t="s">
        <v>36</v>
      </c>
      <c r="C185" s="6" t="s">
        <v>30</v>
      </c>
      <c r="D185" s="6" t="s">
        <v>45</v>
      </c>
      <c r="E185" s="7"/>
      <c r="F185" s="7"/>
      <c r="G185" s="8">
        <f>G186+G189</f>
        <v>24252.2871</v>
      </c>
      <c r="H185" s="8">
        <f>H186+H189</f>
        <v>0</v>
      </c>
      <c r="I185" s="8" t="e">
        <f>I186+I189</f>
        <v>#VALUE!</v>
      </c>
    </row>
    <row r="186" spans="1:9" s="13" customFormat="1" ht="84.75" customHeight="1">
      <c r="A186" s="29">
        <v>602</v>
      </c>
      <c r="B186" s="23" t="s">
        <v>212</v>
      </c>
      <c r="C186" s="7" t="s">
        <v>30</v>
      </c>
      <c r="D186" s="7" t="s">
        <v>45</v>
      </c>
      <c r="E186" s="7" t="s">
        <v>112</v>
      </c>
      <c r="F186" s="7"/>
      <c r="G186" s="38">
        <f>G187</f>
        <v>11604.79587</v>
      </c>
      <c r="H186" s="38">
        <f>H187</f>
        <v>0</v>
      </c>
      <c r="I186" s="5"/>
    </row>
    <row r="187" spans="1:9" s="13" customFormat="1" ht="48.75" customHeight="1">
      <c r="A187" s="29">
        <v>602</v>
      </c>
      <c r="B187" s="23" t="s">
        <v>72</v>
      </c>
      <c r="C187" s="7" t="s">
        <v>30</v>
      </c>
      <c r="D187" s="7" t="s">
        <v>45</v>
      </c>
      <c r="E187" s="7" t="s">
        <v>113</v>
      </c>
      <c r="F187" s="7"/>
      <c r="G187" s="38">
        <f>G188</f>
        <v>11604.79587</v>
      </c>
      <c r="H187" s="38">
        <f>H188</f>
        <v>0</v>
      </c>
      <c r="I187" s="10" t="s">
        <v>51</v>
      </c>
    </row>
    <row r="188" spans="1:9" ht="51" customHeight="1">
      <c r="A188" s="29">
        <v>602</v>
      </c>
      <c r="B188" s="23" t="s">
        <v>83</v>
      </c>
      <c r="C188" s="7" t="s">
        <v>30</v>
      </c>
      <c r="D188" s="7" t="s">
        <v>45</v>
      </c>
      <c r="E188" s="7" t="s">
        <v>113</v>
      </c>
      <c r="F188" s="7" t="s">
        <v>82</v>
      </c>
      <c r="G188" s="38">
        <v>11604.79587</v>
      </c>
      <c r="H188" s="38">
        <f>H189</f>
        <v>0</v>
      </c>
      <c r="I188" s="5"/>
    </row>
    <row r="189" spans="1:9" ht="60" customHeight="1">
      <c r="A189" s="29">
        <v>602</v>
      </c>
      <c r="B189" s="23" t="s">
        <v>116</v>
      </c>
      <c r="C189" s="7" t="s">
        <v>30</v>
      </c>
      <c r="D189" s="7" t="s">
        <v>45</v>
      </c>
      <c r="E189" s="7" t="s">
        <v>114</v>
      </c>
      <c r="F189" s="7"/>
      <c r="G189" s="38">
        <f>G190</f>
        <v>12647.49123</v>
      </c>
      <c r="H189" s="38">
        <f>H190</f>
        <v>0</v>
      </c>
      <c r="I189" s="10" t="s">
        <v>51</v>
      </c>
    </row>
    <row r="190" spans="1:9" ht="45" customHeight="1">
      <c r="A190" s="29">
        <v>602</v>
      </c>
      <c r="B190" s="23" t="s">
        <v>72</v>
      </c>
      <c r="C190" s="7" t="s">
        <v>30</v>
      </c>
      <c r="D190" s="7" t="s">
        <v>45</v>
      </c>
      <c r="E190" s="7" t="s">
        <v>115</v>
      </c>
      <c r="F190" s="7"/>
      <c r="G190" s="38">
        <f>G191</f>
        <v>12647.49123</v>
      </c>
      <c r="H190" s="38">
        <f>H191</f>
        <v>0</v>
      </c>
      <c r="I190" s="10"/>
    </row>
    <row r="191" spans="1:9" ht="60" customHeight="1">
      <c r="A191" s="29">
        <v>602</v>
      </c>
      <c r="B191" s="23" t="s">
        <v>83</v>
      </c>
      <c r="C191" s="7" t="s">
        <v>30</v>
      </c>
      <c r="D191" s="7" t="s">
        <v>45</v>
      </c>
      <c r="E191" s="7" t="s">
        <v>115</v>
      </c>
      <c r="F191" s="7" t="s">
        <v>82</v>
      </c>
      <c r="G191" s="38">
        <v>12647.49123</v>
      </c>
      <c r="H191" s="38">
        <v>0</v>
      </c>
      <c r="I191" s="10"/>
    </row>
    <row r="192" spans="1:9" ht="36" customHeight="1">
      <c r="A192" s="51">
        <v>602</v>
      </c>
      <c r="B192" s="12" t="s">
        <v>165</v>
      </c>
      <c r="C192" s="6" t="s">
        <v>30</v>
      </c>
      <c r="D192" s="6" t="s">
        <v>164</v>
      </c>
      <c r="E192" s="6"/>
      <c r="F192" s="6"/>
      <c r="G192" s="8">
        <f aca="true" t="shared" si="11" ref="G192:H194">G193</f>
        <v>1655.262</v>
      </c>
      <c r="H192" s="8">
        <f t="shared" si="11"/>
        <v>1655.262</v>
      </c>
      <c r="I192" s="10"/>
    </row>
    <row r="193" spans="1:9" ht="75">
      <c r="A193" s="51">
        <v>602</v>
      </c>
      <c r="B193" s="9" t="s">
        <v>284</v>
      </c>
      <c r="C193" s="7" t="s">
        <v>30</v>
      </c>
      <c r="D193" s="7" t="s">
        <v>164</v>
      </c>
      <c r="E193" s="7" t="s">
        <v>88</v>
      </c>
      <c r="F193" s="7"/>
      <c r="G193" s="38">
        <f t="shared" si="11"/>
        <v>1655.262</v>
      </c>
      <c r="H193" s="38">
        <f t="shared" si="11"/>
        <v>1655.262</v>
      </c>
      <c r="I193" s="10"/>
    </row>
    <row r="194" spans="1:9" ht="45">
      <c r="A194" s="51">
        <v>602</v>
      </c>
      <c r="B194" s="9" t="s">
        <v>285</v>
      </c>
      <c r="C194" s="7" t="s">
        <v>30</v>
      </c>
      <c r="D194" s="7" t="s">
        <v>164</v>
      </c>
      <c r="E194" s="7" t="s">
        <v>286</v>
      </c>
      <c r="F194" s="7"/>
      <c r="G194" s="38">
        <f t="shared" si="11"/>
        <v>1655.262</v>
      </c>
      <c r="H194" s="38">
        <f t="shared" si="11"/>
        <v>1655.262</v>
      </c>
      <c r="I194" s="10"/>
    </row>
    <row r="195" spans="1:9" ht="45">
      <c r="A195" s="51">
        <v>602</v>
      </c>
      <c r="B195" s="9" t="s">
        <v>83</v>
      </c>
      <c r="C195" s="7" t="s">
        <v>30</v>
      </c>
      <c r="D195" s="7" t="s">
        <v>164</v>
      </c>
      <c r="E195" s="7" t="s">
        <v>286</v>
      </c>
      <c r="F195" s="7" t="s">
        <v>82</v>
      </c>
      <c r="G195" s="38">
        <v>1655.262</v>
      </c>
      <c r="H195" s="38">
        <v>1655.262</v>
      </c>
      <c r="I195" s="10"/>
    </row>
    <row r="196" spans="1:9" s="13" customFormat="1" ht="29.25" customHeight="1">
      <c r="A196" s="29">
        <v>602</v>
      </c>
      <c r="B196" s="23" t="s">
        <v>20</v>
      </c>
      <c r="C196" s="6" t="s">
        <v>27</v>
      </c>
      <c r="D196" s="6" t="s">
        <v>29</v>
      </c>
      <c r="E196" s="7"/>
      <c r="F196" s="7"/>
      <c r="G196" s="8">
        <f>G200</f>
        <v>201857.13588000002</v>
      </c>
      <c r="H196" s="8">
        <f>H200</f>
        <v>191764.27909</v>
      </c>
      <c r="I196" s="5"/>
    </row>
    <row r="197" spans="1:9" s="13" customFormat="1" ht="75" hidden="1">
      <c r="A197" s="29">
        <v>602</v>
      </c>
      <c r="B197" s="23" t="s">
        <v>121</v>
      </c>
      <c r="C197" s="7" t="s">
        <v>27</v>
      </c>
      <c r="D197" s="7" t="s">
        <v>29</v>
      </c>
      <c r="E197" s="7" t="s">
        <v>119</v>
      </c>
      <c r="F197" s="7"/>
      <c r="G197" s="38">
        <f>G198</f>
        <v>0</v>
      </c>
      <c r="H197" s="38">
        <f>H198</f>
        <v>0</v>
      </c>
      <c r="I197" s="5"/>
    </row>
    <row r="198" spans="1:9" s="13" customFormat="1" ht="30" hidden="1">
      <c r="A198" s="29">
        <v>602</v>
      </c>
      <c r="B198" s="23" t="s">
        <v>72</v>
      </c>
      <c r="C198" s="7" t="s">
        <v>27</v>
      </c>
      <c r="D198" s="7" t="s">
        <v>29</v>
      </c>
      <c r="E198" s="7" t="s">
        <v>120</v>
      </c>
      <c r="F198" s="7"/>
      <c r="G198" s="38">
        <f>G199</f>
        <v>0</v>
      </c>
      <c r="H198" s="38">
        <f>H199</f>
        <v>0</v>
      </c>
      <c r="I198" s="5"/>
    </row>
    <row r="199" spans="1:9" s="13" customFormat="1" ht="45" hidden="1">
      <c r="A199" s="29">
        <v>602</v>
      </c>
      <c r="B199" s="23" t="s">
        <v>83</v>
      </c>
      <c r="C199" s="7" t="s">
        <v>27</v>
      </c>
      <c r="D199" s="7" t="s">
        <v>29</v>
      </c>
      <c r="E199" s="7" t="s">
        <v>120</v>
      </c>
      <c r="F199" s="7" t="s">
        <v>82</v>
      </c>
      <c r="G199" s="38">
        <v>0</v>
      </c>
      <c r="H199" s="38">
        <v>0</v>
      </c>
      <c r="I199" s="5"/>
    </row>
    <row r="200" spans="1:9" s="13" customFormat="1" ht="90">
      <c r="A200" s="29">
        <v>602</v>
      </c>
      <c r="B200" s="23" t="s">
        <v>123</v>
      </c>
      <c r="C200" s="7" t="s">
        <v>27</v>
      </c>
      <c r="D200" s="7" t="s">
        <v>29</v>
      </c>
      <c r="E200" s="7" t="s">
        <v>122</v>
      </c>
      <c r="F200" s="7"/>
      <c r="G200" s="38">
        <f>G201+G203</f>
        <v>201857.13588000002</v>
      </c>
      <c r="H200" s="38">
        <f>H201+H203</f>
        <v>191764.27909</v>
      </c>
      <c r="I200" s="5"/>
    </row>
    <row r="201" spans="1:9" s="13" customFormat="1" ht="60">
      <c r="A201" s="51">
        <v>602</v>
      </c>
      <c r="B201" s="9" t="s">
        <v>287</v>
      </c>
      <c r="C201" s="7" t="s">
        <v>27</v>
      </c>
      <c r="D201" s="7" t="s">
        <v>29</v>
      </c>
      <c r="E201" s="7" t="s">
        <v>288</v>
      </c>
      <c r="F201" s="7"/>
      <c r="G201" s="38">
        <f>G202</f>
        <v>124606.40998</v>
      </c>
      <c r="H201" s="38">
        <f>H202</f>
        <v>124606.40998</v>
      </c>
      <c r="I201" s="5"/>
    </row>
    <row r="202" spans="1:9" s="13" customFormat="1" ht="15">
      <c r="A202" s="51">
        <v>602</v>
      </c>
      <c r="B202" s="9" t="s">
        <v>118</v>
      </c>
      <c r="C202" s="7" t="s">
        <v>27</v>
      </c>
      <c r="D202" s="7" t="s">
        <v>29</v>
      </c>
      <c r="E202" s="7" t="s">
        <v>288</v>
      </c>
      <c r="F202" s="7" t="s">
        <v>117</v>
      </c>
      <c r="G202" s="38">
        <v>124606.40998</v>
      </c>
      <c r="H202" s="40">
        <v>124606.40998</v>
      </c>
      <c r="I202" s="5"/>
    </row>
    <row r="203" spans="1:9" ht="30">
      <c r="A203" s="51">
        <v>602</v>
      </c>
      <c r="B203" s="9" t="s">
        <v>289</v>
      </c>
      <c r="C203" s="7" t="s">
        <v>27</v>
      </c>
      <c r="D203" s="7" t="s">
        <v>29</v>
      </c>
      <c r="E203" s="7" t="s">
        <v>290</v>
      </c>
      <c r="F203" s="7"/>
      <c r="G203" s="38">
        <f>G204</f>
        <v>77250.7259</v>
      </c>
      <c r="H203" s="38">
        <f>H204</f>
        <v>67157.86911</v>
      </c>
      <c r="I203" s="5"/>
    </row>
    <row r="204" spans="1:9" ht="15">
      <c r="A204" s="51">
        <v>602</v>
      </c>
      <c r="B204" s="9" t="s">
        <v>118</v>
      </c>
      <c r="C204" s="7" t="s">
        <v>27</v>
      </c>
      <c r="D204" s="7" t="s">
        <v>29</v>
      </c>
      <c r="E204" s="7" t="s">
        <v>290</v>
      </c>
      <c r="F204" s="7" t="s">
        <v>117</v>
      </c>
      <c r="G204" s="38">
        <v>77250.7259</v>
      </c>
      <c r="H204" s="40">
        <v>67157.86911</v>
      </c>
      <c r="I204" s="5"/>
    </row>
    <row r="205" spans="1:9" ht="23.25" customHeight="1">
      <c r="A205" s="29">
        <v>602</v>
      </c>
      <c r="B205" s="23" t="s">
        <v>12</v>
      </c>
      <c r="C205" s="6" t="s">
        <v>27</v>
      </c>
      <c r="D205" s="6" t="s">
        <v>44</v>
      </c>
      <c r="E205" s="7"/>
      <c r="F205" s="7"/>
      <c r="G205" s="8">
        <f>G206+G214+G212</f>
        <v>96576.01596</v>
      </c>
      <c r="H205" s="8">
        <f>H206+H214+H212</f>
        <v>0</v>
      </c>
      <c r="I205" s="5"/>
    </row>
    <row r="206" spans="1:9" ht="67.5" customHeight="1">
      <c r="A206" s="29">
        <v>602</v>
      </c>
      <c r="B206" s="23" t="s">
        <v>213</v>
      </c>
      <c r="C206" s="7" t="s">
        <v>27</v>
      </c>
      <c r="D206" s="7" t="s">
        <v>44</v>
      </c>
      <c r="E206" s="7" t="s">
        <v>125</v>
      </c>
      <c r="F206" s="7"/>
      <c r="G206" s="38">
        <f>G209+G207</f>
        <v>27576.01596</v>
      </c>
      <c r="H206" s="38">
        <f>H209+H207</f>
        <v>0</v>
      </c>
      <c r="I206" s="5"/>
    </row>
    <row r="207" spans="1:9" ht="37.5" customHeight="1">
      <c r="A207" s="47">
        <v>602</v>
      </c>
      <c r="B207" s="9" t="s">
        <v>72</v>
      </c>
      <c r="C207" s="7" t="s">
        <v>27</v>
      </c>
      <c r="D207" s="7" t="s">
        <v>44</v>
      </c>
      <c r="E207" s="7" t="s">
        <v>239</v>
      </c>
      <c r="F207" s="7"/>
      <c r="G207" s="38">
        <f>G208</f>
        <v>25931.03083</v>
      </c>
      <c r="H207" s="38">
        <f>H208</f>
        <v>0</v>
      </c>
      <c r="I207" s="5"/>
    </row>
    <row r="208" spans="1:9" ht="58.5" customHeight="1">
      <c r="A208" s="47">
        <v>602</v>
      </c>
      <c r="B208" s="9" t="s">
        <v>83</v>
      </c>
      <c r="C208" s="7" t="s">
        <v>27</v>
      </c>
      <c r="D208" s="7" t="s">
        <v>44</v>
      </c>
      <c r="E208" s="7" t="s">
        <v>239</v>
      </c>
      <c r="F208" s="7" t="s">
        <v>82</v>
      </c>
      <c r="G208" s="38">
        <v>25931.03083</v>
      </c>
      <c r="H208" s="38">
        <v>0</v>
      </c>
      <c r="I208" s="5"/>
    </row>
    <row r="209" spans="1:9" ht="32.25" customHeight="1">
      <c r="A209" s="29">
        <v>602</v>
      </c>
      <c r="B209" s="23" t="s">
        <v>124</v>
      </c>
      <c r="C209" s="7" t="s">
        <v>27</v>
      </c>
      <c r="D209" s="7" t="s">
        <v>44</v>
      </c>
      <c r="E209" s="7" t="s">
        <v>126</v>
      </c>
      <c r="F209" s="7"/>
      <c r="G209" s="38">
        <f>G211+G210</f>
        <v>1644.98513</v>
      </c>
      <c r="H209" s="38">
        <f>H211+H210</f>
        <v>0</v>
      </c>
      <c r="I209" s="5">
        <v>310.01</v>
      </c>
    </row>
    <row r="210" spans="1:9" ht="44.25" customHeight="1" hidden="1">
      <c r="A210" s="45">
        <v>602</v>
      </c>
      <c r="B210" s="23" t="s">
        <v>83</v>
      </c>
      <c r="C210" s="7" t="s">
        <v>27</v>
      </c>
      <c r="D210" s="7" t="s">
        <v>44</v>
      </c>
      <c r="E210" s="7" t="s">
        <v>126</v>
      </c>
      <c r="F210" s="7" t="s">
        <v>82</v>
      </c>
      <c r="G210" s="38">
        <v>0</v>
      </c>
      <c r="H210" s="38"/>
      <c r="I210" s="5"/>
    </row>
    <row r="211" spans="1:9" ht="25.5" customHeight="1">
      <c r="A211" s="29">
        <v>602</v>
      </c>
      <c r="B211" s="23" t="s">
        <v>118</v>
      </c>
      <c r="C211" s="7" t="s">
        <v>27</v>
      </c>
      <c r="D211" s="7" t="s">
        <v>44</v>
      </c>
      <c r="E211" s="7" t="s">
        <v>126</v>
      </c>
      <c r="F211" s="7" t="s">
        <v>117</v>
      </c>
      <c r="G211" s="38">
        <v>1644.98513</v>
      </c>
      <c r="H211" s="38">
        <v>0</v>
      </c>
      <c r="I211" s="5"/>
    </row>
    <row r="212" spans="1:9" ht="48" customHeight="1">
      <c r="A212" s="48">
        <v>602</v>
      </c>
      <c r="B212" s="9" t="s">
        <v>257</v>
      </c>
      <c r="C212" s="7" t="s">
        <v>27</v>
      </c>
      <c r="D212" s="7" t="s">
        <v>44</v>
      </c>
      <c r="E212" s="7" t="s">
        <v>291</v>
      </c>
      <c r="F212" s="7"/>
      <c r="G212" s="38">
        <f>G213</f>
        <v>68310</v>
      </c>
      <c r="H212" s="38">
        <f>H213</f>
        <v>0</v>
      </c>
      <c r="I212" s="5"/>
    </row>
    <row r="213" spans="1:9" ht="25.5" customHeight="1">
      <c r="A213" s="48">
        <v>602</v>
      </c>
      <c r="B213" s="9" t="s">
        <v>118</v>
      </c>
      <c r="C213" s="7" t="s">
        <v>27</v>
      </c>
      <c r="D213" s="7" t="s">
        <v>44</v>
      </c>
      <c r="E213" s="7" t="s">
        <v>291</v>
      </c>
      <c r="F213" s="7" t="s">
        <v>117</v>
      </c>
      <c r="G213" s="38">
        <v>68310</v>
      </c>
      <c r="H213" s="38">
        <v>0</v>
      </c>
      <c r="I213" s="5"/>
    </row>
    <row r="214" spans="1:9" ht="69.75" customHeight="1">
      <c r="A214" s="34">
        <v>602</v>
      </c>
      <c r="B214" s="9" t="s">
        <v>214</v>
      </c>
      <c r="C214" s="7" t="s">
        <v>27</v>
      </c>
      <c r="D214" s="7" t="s">
        <v>44</v>
      </c>
      <c r="E214" s="7" t="s">
        <v>194</v>
      </c>
      <c r="F214" s="7"/>
      <c r="G214" s="38">
        <f>G215</f>
        <v>690</v>
      </c>
      <c r="H214" s="38">
        <f>H215</f>
        <v>0</v>
      </c>
      <c r="I214" s="5"/>
    </row>
    <row r="215" spans="1:9" ht="33" customHeight="1">
      <c r="A215" s="34">
        <v>602</v>
      </c>
      <c r="B215" s="9" t="s">
        <v>72</v>
      </c>
      <c r="C215" s="7" t="s">
        <v>27</v>
      </c>
      <c r="D215" s="7" t="s">
        <v>44</v>
      </c>
      <c r="E215" s="7" t="s">
        <v>195</v>
      </c>
      <c r="F215" s="7"/>
      <c r="G215" s="38">
        <f>G216</f>
        <v>690</v>
      </c>
      <c r="H215" s="38">
        <f>H216</f>
        <v>0</v>
      </c>
      <c r="I215" s="5"/>
    </row>
    <row r="216" spans="1:9" ht="56.25" customHeight="1">
      <c r="A216" s="34">
        <v>602</v>
      </c>
      <c r="B216" s="9" t="s">
        <v>83</v>
      </c>
      <c r="C216" s="7" t="s">
        <v>27</v>
      </c>
      <c r="D216" s="7" t="s">
        <v>44</v>
      </c>
      <c r="E216" s="7" t="s">
        <v>195</v>
      </c>
      <c r="F216" s="7" t="s">
        <v>82</v>
      </c>
      <c r="G216" s="38">
        <v>690</v>
      </c>
      <c r="H216" s="38">
        <v>0</v>
      </c>
      <c r="I216" s="5"/>
    </row>
    <row r="217" spans="1:9" ht="24" customHeight="1">
      <c r="A217" s="29">
        <v>602</v>
      </c>
      <c r="B217" s="23" t="s">
        <v>26</v>
      </c>
      <c r="C217" s="6" t="s">
        <v>27</v>
      </c>
      <c r="D217" s="6" t="s">
        <v>32</v>
      </c>
      <c r="E217" s="21"/>
      <c r="F217" s="7"/>
      <c r="G217" s="8">
        <f aca="true" t="shared" si="12" ref="G217:H219">G218</f>
        <v>28675.87482</v>
      </c>
      <c r="H217" s="8">
        <f t="shared" si="12"/>
        <v>0</v>
      </c>
      <c r="I217" s="5"/>
    </row>
    <row r="218" spans="1:9" ht="59.25" customHeight="1">
      <c r="A218" s="29">
        <v>602</v>
      </c>
      <c r="B218" s="23" t="s">
        <v>116</v>
      </c>
      <c r="C218" s="7" t="s">
        <v>11</v>
      </c>
      <c r="D218" s="7" t="s">
        <v>5</v>
      </c>
      <c r="E218" s="7" t="s">
        <v>114</v>
      </c>
      <c r="F218" s="7"/>
      <c r="G218" s="38">
        <f t="shared" si="12"/>
        <v>28675.87482</v>
      </c>
      <c r="H218" s="38">
        <f t="shared" si="12"/>
        <v>0</v>
      </c>
      <c r="I218" s="5"/>
    </row>
    <row r="219" spans="1:9" ht="39" customHeight="1">
      <c r="A219" s="29">
        <v>602</v>
      </c>
      <c r="B219" s="23" t="s">
        <v>72</v>
      </c>
      <c r="C219" s="7" t="s">
        <v>11</v>
      </c>
      <c r="D219" s="7" t="s">
        <v>5</v>
      </c>
      <c r="E219" s="7" t="s">
        <v>115</v>
      </c>
      <c r="F219" s="7"/>
      <c r="G219" s="38">
        <f t="shared" si="12"/>
        <v>28675.87482</v>
      </c>
      <c r="H219" s="38">
        <f t="shared" si="12"/>
        <v>0</v>
      </c>
      <c r="I219" s="5">
        <v>310.01</v>
      </c>
    </row>
    <row r="220" spans="1:9" ht="51" customHeight="1">
      <c r="A220" s="29">
        <v>602</v>
      </c>
      <c r="B220" s="23" t="s">
        <v>83</v>
      </c>
      <c r="C220" s="7" t="s">
        <v>11</v>
      </c>
      <c r="D220" s="7" t="s">
        <v>5</v>
      </c>
      <c r="E220" s="7" t="s">
        <v>115</v>
      </c>
      <c r="F220" s="7" t="s">
        <v>82</v>
      </c>
      <c r="G220" s="38">
        <v>28675.87482</v>
      </c>
      <c r="H220" s="38">
        <v>0</v>
      </c>
      <c r="I220" s="5"/>
    </row>
    <row r="221" spans="1:9" ht="21.75" customHeight="1">
      <c r="A221" s="34">
        <v>602</v>
      </c>
      <c r="B221" s="9" t="s">
        <v>198</v>
      </c>
      <c r="C221" s="6" t="s">
        <v>42</v>
      </c>
      <c r="D221" s="6" t="s">
        <v>29</v>
      </c>
      <c r="E221" s="7"/>
      <c r="F221" s="7"/>
      <c r="G221" s="8">
        <f>G222</f>
        <v>813.363</v>
      </c>
      <c r="H221" s="8">
        <f>H222</f>
        <v>813.363</v>
      </c>
      <c r="I221" s="5"/>
    </row>
    <row r="222" spans="1:9" ht="75">
      <c r="A222" s="34">
        <v>602</v>
      </c>
      <c r="B222" s="9" t="s">
        <v>284</v>
      </c>
      <c r="C222" s="7" t="s">
        <v>42</v>
      </c>
      <c r="D222" s="7" t="s">
        <v>29</v>
      </c>
      <c r="E222" s="7" t="s">
        <v>88</v>
      </c>
      <c r="F222" s="7"/>
      <c r="G222" s="38">
        <f>SUM(G223:G224)</f>
        <v>813.363</v>
      </c>
      <c r="H222" s="38">
        <f>SUM(H223:H224)</f>
        <v>813.363</v>
      </c>
      <c r="I222" s="5"/>
    </row>
    <row r="223" spans="1:9" ht="45">
      <c r="A223" s="34">
        <v>602</v>
      </c>
      <c r="B223" s="9" t="s">
        <v>189</v>
      </c>
      <c r="C223" s="7" t="s">
        <v>42</v>
      </c>
      <c r="D223" s="7" t="s">
        <v>29</v>
      </c>
      <c r="E223" s="7" t="s">
        <v>292</v>
      </c>
      <c r="F223" s="7" t="s">
        <v>80</v>
      </c>
      <c r="G223" s="38">
        <v>773.363</v>
      </c>
      <c r="H223" s="38">
        <v>773.363</v>
      </c>
      <c r="I223" s="5"/>
    </row>
    <row r="224" spans="1:9" ht="45">
      <c r="A224" s="34">
        <v>602</v>
      </c>
      <c r="B224" s="9" t="s">
        <v>190</v>
      </c>
      <c r="C224" s="7" t="s">
        <v>42</v>
      </c>
      <c r="D224" s="7" t="s">
        <v>29</v>
      </c>
      <c r="E224" s="7" t="s">
        <v>292</v>
      </c>
      <c r="F224" s="7" t="s">
        <v>82</v>
      </c>
      <c r="G224" s="38">
        <v>40</v>
      </c>
      <c r="H224" s="38">
        <v>40</v>
      </c>
      <c r="I224" s="5"/>
    </row>
    <row r="225" spans="1:9" s="13" customFormat="1" ht="36" customHeight="1">
      <c r="A225" s="34">
        <v>602</v>
      </c>
      <c r="B225" s="18" t="s">
        <v>175</v>
      </c>
      <c r="C225" s="6" t="s">
        <v>42</v>
      </c>
      <c r="D225" s="6" t="s">
        <v>27</v>
      </c>
      <c r="E225" s="7"/>
      <c r="F225" s="7"/>
      <c r="G225" s="8">
        <f>G226+G231</f>
        <v>2548.2772800000002</v>
      </c>
      <c r="H225" s="8">
        <f>H226+H231</f>
        <v>66</v>
      </c>
      <c r="I225" s="5"/>
    </row>
    <row r="226" spans="1:9" s="13" customFormat="1" ht="54.75" customHeight="1">
      <c r="A226" s="34">
        <v>602</v>
      </c>
      <c r="B226" s="23" t="s">
        <v>215</v>
      </c>
      <c r="C226" s="7" t="s">
        <v>42</v>
      </c>
      <c r="D226" s="7" t="s">
        <v>27</v>
      </c>
      <c r="E226" s="7" t="s">
        <v>127</v>
      </c>
      <c r="F226" s="7"/>
      <c r="G226" s="38">
        <f>G227+G229</f>
        <v>1825.41228</v>
      </c>
      <c r="H226" s="38">
        <f>H227+H229</f>
        <v>66</v>
      </c>
      <c r="I226" s="5"/>
    </row>
    <row r="227" spans="1:9" s="13" customFormat="1" ht="30.75" customHeight="1">
      <c r="A227" s="34">
        <v>602</v>
      </c>
      <c r="B227" s="23" t="s">
        <v>72</v>
      </c>
      <c r="C227" s="7" t="s">
        <v>42</v>
      </c>
      <c r="D227" s="7" t="s">
        <v>27</v>
      </c>
      <c r="E227" s="7" t="s">
        <v>128</v>
      </c>
      <c r="F227" s="7"/>
      <c r="G227" s="38">
        <f>G228</f>
        <v>1660.41228</v>
      </c>
      <c r="H227" s="38">
        <f>H228</f>
        <v>0</v>
      </c>
      <c r="I227" s="5"/>
    </row>
    <row r="228" spans="1:9" s="13" customFormat="1" ht="56.25" customHeight="1">
      <c r="A228" s="34">
        <v>602</v>
      </c>
      <c r="B228" s="23" t="s">
        <v>83</v>
      </c>
      <c r="C228" s="7" t="s">
        <v>42</v>
      </c>
      <c r="D228" s="7" t="s">
        <v>27</v>
      </c>
      <c r="E228" s="7" t="s">
        <v>128</v>
      </c>
      <c r="F228" s="7" t="s">
        <v>82</v>
      </c>
      <c r="G228" s="38">
        <v>1660.41228</v>
      </c>
      <c r="H228" s="40">
        <v>0</v>
      </c>
      <c r="I228" s="10" t="s">
        <v>51</v>
      </c>
    </row>
    <row r="229" spans="1:9" s="13" customFormat="1" ht="56.25" customHeight="1">
      <c r="A229" s="51">
        <v>602</v>
      </c>
      <c r="B229" s="9" t="s">
        <v>252</v>
      </c>
      <c r="C229" s="7" t="s">
        <v>42</v>
      </c>
      <c r="D229" s="7" t="s">
        <v>27</v>
      </c>
      <c r="E229" s="7" t="s">
        <v>293</v>
      </c>
      <c r="F229" s="7"/>
      <c r="G229" s="38">
        <f>G230</f>
        <v>165</v>
      </c>
      <c r="H229" s="38">
        <f>H230</f>
        <v>66</v>
      </c>
      <c r="I229" s="10"/>
    </row>
    <row r="230" spans="1:9" s="13" customFormat="1" ht="56.25" customHeight="1">
      <c r="A230" s="51">
        <v>602</v>
      </c>
      <c r="B230" s="9" t="s">
        <v>83</v>
      </c>
      <c r="C230" s="7" t="s">
        <v>42</v>
      </c>
      <c r="D230" s="7" t="s">
        <v>27</v>
      </c>
      <c r="E230" s="7" t="s">
        <v>293</v>
      </c>
      <c r="F230" s="7" t="s">
        <v>82</v>
      </c>
      <c r="G230" s="38">
        <f>66+99</f>
        <v>165</v>
      </c>
      <c r="H230" s="40">
        <v>66</v>
      </c>
      <c r="I230" s="10"/>
    </row>
    <row r="231" spans="1:9" s="13" customFormat="1" ht="45.75" customHeight="1">
      <c r="A231" s="29">
        <v>602</v>
      </c>
      <c r="B231" s="24" t="s">
        <v>216</v>
      </c>
      <c r="C231" s="7" t="s">
        <v>42</v>
      </c>
      <c r="D231" s="7" t="s">
        <v>27</v>
      </c>
      <c r="E231" s="7" t="s">
        <v>129</v>
      </c>
      <c r="F231" s="7"/>
      <c r="G231" s="38">
        <f>G232</f>
        <v>722.865</v>
      </c>
      <c r="H231" s="38">
        <f>H232</f>
        <v>0</v>
      </c>
      <c r="I231" s="5"/>
    </row>
    <row r="232" spans="1:9" s="13" customFormat="1" ht="45.75" customHeight="1">
      <c r="A232" s="29">
        <v>602</v>
      </c>
      <c r="B232" s="23" t="s">
        <v>72</v>
      </c>
      <c r="C232" s="7" t="s">
        <v>42</v>
      </c>
      <c r="D232" s="7" t="s">
        <v>27</v>
      </c>
      <c r="E232" s="7" t="s">
        <v>130</v>
      </c>
      <c r="F232" s="7"/>
      <c r="G232" s="38">
        <f>G233</f>
        <v>722.865</v>
      </c>
      <c r="H232" s="38">
        <f>H233</f>
        <v>0</v>
      </c>
      <c r="I232" s="5"/>
    </row>
    <row r="233" spans="1:9" s="13" customFormat="1" ht="66" customHeight="1">
      <c r="A233" s="29">
        <v>602</v>
      </c>
      <c r="B233" s="23" t="s">
        <v>83</v>
      </c>
      <c r="C233" s="7" t="s">
        <v>42</v>
      </c>
      <c r="D233" s="7" t="s">
        <v>27</v>
      </c>
      <c r="E233" s="7" t="s">
        <v>130</v>
      </c>
      <c r="F233" s="7" t="s">
        <v>82</v>
      </c>
      <c r="G233" s="38">
        <v>722.865</v>
      </c>
      <c r="H233" s="40">
        <v>0</v>
      </c>
      <c r="I233" s="10" t="s">
        <v>51</v>
      </c>
    </row>
    <row r="234" spans="1:9" s="13" customFormat="1" ht="24.75" customHeight="1">
      <c r="A234" s="48">
        <v>602</v>
      </c>
      <c r="B234" s="9" t="s">
        <v>253</v>
      </c>
      <c r="C234" s="6" t="s">
        <v>46</v>
      </c>
      <c r="D234" s="6" t="s">
        <v>29</v>
      </c>
      <c r="E234" s="7"/>
      <c r="F234" s="7"/>
      <c r="G234" s="8">
        <f aca="true" t="shared" si="13" ref="G234:H236">G235</f>
        <v>100.32642</v>
      </c>
      <c r="H234" s="8">
        <f t="shared" si="13"/>
        <v>0</v>
      </c>
      <c r="I234" s="10"/>
    </row>
    <row r="235" spans="1:9" s="13" customFormat="1" ht="105">
      <c r="A235" s="48">
        <v>602</v>
      </c>
      <c r="B235" s="9" t="s">
        <v>217</v>
      </c>
      <c r="C235" s="7" t="s">
        <v>46</v>
      </c>
      <c r="D235" s="7" t="s">
        <v>29</v>
      </c>
      <c r="E235" s="7" t="s">
        <v>131</v>
      </c>
      <c r="F235" s="7"/>
      <c r="G235" s="38">
        <f t="shared" si="13"/>
        <v>100.32642</v>
      </c>
      <c r="H235" s="38">
        <f t="shared" si="13"/>
        <v>0</v>
      </c>
      <c r="I235" s="10"/>
    </row>
    <row r="236" spans="1:9" s="13" customFormat="1" ht="15">
      <c r="A236" s="48">
        <v>602</v>
      </c>
      <c r="B236" s="9" t="s">
        <v>236</v>
      </c>
      <c r="C236" s="7" t="s">
        <v>46</v>
      </c>
      <c r="D236" s="7" t="s">
        <v>29</v>
      </c>
      <c r="E236" s="7" t="s">
        <v>232</v>
      </c>
      <c r="F236" s="7"/>
      <c r="G236" s="38">
        <f t="shared" si="13"/>
        <v>100.32642</v>
      </c>
      <c r="H236" s="38">
        <f t="shared" si="13"/>
        <v>0</v>
      </c>
      <c r="I236" s="10"/>
    </row>
    <row r="237" spans="1:9" s="13" customFormat="1" ht="45">
      <c r="A237" s="48">
        <v>602</v>
      </c>
      <c r="B237" s="9" t="s">
        <v>83</v>
      </c>
      <c r="C237" s="7" t="s">
        <v>46</v>
      </c>
      <c r="D237" s="7" t="s">
        <v>29</v>
      </c>
      <c r="E237" s="7" t="s">
        <v>232</v>
      </c>
      <c r="F237" s="7" t="s">
        <v>82</v>
      </c>
      <c r="G237" s="38">
        <v>100.32642</v>
      </c>
      <c r="H237" s="38">
        <v>0</v>
      </c>
      <c r="I237" s="10"/>
    </row>
    <row r="238" spans="1:9" s="13" customFormat="1" ht="24.75" customHeight="1">
      <c r="A238" s="29">
        <v>602</v>
      </c>
      <c r="B238" s="23" t="s">
        <v>21</v>
      </c>
      <c r="C238" s="6" t="s">
        <v>46</v>
      </c>
      <c r="D238" s="6" t="s">
        <v>44</v>
      </c>
      <c r="E238" s="7"/>
      <c r="F238" s="7"/>
      <c r="G238" s="8">
        <f>G239</f>
        <v>48896.693069999994</v>
      </c>
      <c r="H238" s="8">
        <f>H239</f>
        <v>41863.63</v>
      </c>
      <c r="I238" s="5"/>
    </row>
    <row r="239" spans="1:9" s="13" customFormat="1" ht="108" customHeight="1">
      <c r="A239" s="29">
        <v>602</v>
      </c>
      <c r="B239" s="23" t="s">
        <v>217</v>
      </c>
      <c r="C239" s="7" t="s">
        <v>13</v>
      </c>
      <c r="D239" s="7" t="s">
        <v>7</v>
      </c>
      <c r="E239" s="7" t="s">
        <v>131</v>
      </c>
      <c r="F239" s="7"/>
      <c r="G239" s="38">
        <f>G242+G240</f>
        <v>48896.693069999994</v>
      </c>
      <c r="H239" s="38">
        <f>H242+H240</f>
        <v>41863.63</v>
      </c>
      <c r="I239" s="5" t="s">
        <v>54</v>
      </c>
    </row>
    <row r="240" spans="1:9" s="13" customFormat="1" ht="24.75" customHeight="1">
      <c r="A240" s="47">
        <v>602</v>
      </c>
      <c r="B240" s="9" t="s">
        <v>236</v>
      </c>
      <c r="C240" s="7" t="s">
        <v>46</v>
      </c>
      <c r="D240" s="7" t="s">
        <v>44</v>
      </c>
      <c r="E240" s="7" t="s">
        <v>232</v>
      </c>
      <c r="F240" s="7"/>
      <c r="G240" s="38">
        <f>G241</f>
        <v>2806.6010699999997</v>
      </c>
      <c r="H240" s="38">
        <f>H241</f>
        <v>0</v>
      </c>
      <c r="I240" s="5"/>
    </row>
    <row r="241" spans="1:9" s="13" customFormat="1" ht="54.75" customHeight="1">
      <c r="A241" s="47">
        <v>602</v>
      </c>
      <c r="B241" s="9" t="s">
        <v>83</v>
      </c>
      <c r="C241" s="7" t="s">
        <v>46</v>
      </c>
      <c r="D241" s="7" t="s">
        <v>44</v>
      </c>
      <c r="E241" s="7" t="s">
        <v>232</v>
      </c>
      <c r="F241" s="7" t="s">
        <v>82</v>
      </c>
      <c r="G241" s="38">
        <f>124.66362+2681.93745</f>
        <v>2806.6010699999997</v>
      </c>
      <c r="H241" s="38">
        <v>0</v>
      </c>
      <c r="I241" s="5"/>
    </row>
    <row r="242" spans="1:9" s="16" customFormat="1" ht="40.5" customHeight="1">
      <c r="A242" s="29">
        <v>602</v>
      </c>
      <c r="B242" s="23" t="s">
        <v>124</v>
      </c>
      <c r="C242" s="7" t="s">
        <v>46</v>
      </c>
      <c r="D242" s="7" t="s">
        <v>44</v>
      </c>
      <c r="E242" s="7" t="s">
        <v>132</v>
      </c>
      <c r="F242" s="7"/>
      <c r="G242" s="38">
        <f>G244+G243</f>
        <v>46090.092</v>
      </c>
      <c r="H242" s="38">
        <f>H244+H243</f>
        <v>41863.63</v>
      </c>
      <c r="I242" s="15"/>
    </row>
    <row r="243" spans="1:9" s="16" customFormat="1" ht="51.75" customHeight="1" hidden="1">
      <c r="A243" s="45">
        <v>602</v>
      </c>
      <c r="B243" s="23" t="s">
        <v>83</v>
      </c>
      <c r="C243" s="7" t="s">
        <v>46</v>
      </c>
      <c r="D243" s="7" t="s">
        <v>44</v>
      </c>
      <c r="E243" s="7" t="s">
        <v>132</v>
      </c>
      <c r="F243" s="7" t="s">
        <v>82</v>
      </c>
      <c r="G243" s="38">
        <v>0</v>
      </c>
      <c r="H243" s="38"/>
      <c r="I243" s="15"/>
    </row>
    <row r="244" spans="1:9" s="16" customFormat="1" ht="21.75" customHeight="1">
      <c r="A244" s="29">
        <v>602</v>
      </c>
      <c r="B244" s="23" t="s">
        <v>118</v>
      </c>
      <c r="C244" s="7" t="s">
        <v>46</v>
      </c>
      <c r="D244" s="7" t="s">
        <v>44</v>
      </c>
      <c r="E244" s="7" t="s">
        <v>132</v>
      </c>
      <c r="F244" s="7" t="s">
        <v>117</v>
      </c>
      <c r="G244" s="38">
        <v>46090.092</v>
      </c>
      <c r="H244" s="38">
        <v>41863.63</v>
      </c>
      <c r="I244" s="15">
        <v>241</v>
      </c>
    </row>
    <row r="245" spans="1:9" s="13" customFormat="1" ht="28.5" customHeight="1">
      <c r="A245" s="45">
        <v>602</v>
      </c>
      <c r="B245" s="23" t="s">
        <v>230</v>
      </c>
      <c r="C245" s="6" t="s">
        <v>47</v>
      </c>
      <c r="D245" s="6" t="s">
        <v>29</v>
      </c>
      <c r="E245" s="6"/>
      <c r="F245" s="6"/>
      <c r="G245" s="8">
        <f aca="true" t="shared" si="14" ref="G245:H247">G246</f>
        <v>5483.9257</v>
      </c>
      <c r="H245" s="8">
        <f t="shared" si="14"/>
        <v>0</v>
      </c>
      <c r="I245" s="10"/>
    </row>
    <row r="246" spans="1:9" s="13" customFormat="1" ht="105">
      <c r="A246" s="45">
        <v>602</v>
      </c>
      <c r="B246" s="23" t="s">
        <v>217</v>
      </c>
      <c r="C246" s="7" t="s">
        <v>47</v>
      </c>
      <c r="D246" s="7" t="s">
        <v>29</v>
      </c>
      <c r="E246" s="7" t="s">
        <v>131</v>
      </c>
      <c r="F246" s="7"/>
      <c r="G246" s="38">
        <f t="shared" si="14"/>
        <v>5483.9257</v>
      </c>
      <c r="H246" s="38">
        <f t="shared" si="14"/>
        <v>0</v>
      </c>
      <c r="I246" s="10"/>
    </row>
    <row r="247" spans="1:9" s="13" customFormat="1" ht="32.25" customHeight="1">
      <c r="A247" s="45">
        <v>602</v>
      </c>
      <c r="B247" s="9" t="s">
        <v>236</v>
      </c>
      <c r="C247" s="7" t="s">
        <v>47</v>
      </c>
      <c r="D247" s="7" t="s">
        <v>29</v>
      </c>
      <c r="E247" s="7" t="s">
        <v>232</v>
      </c>
      <c r="F247" s="7"/>
      <c r="G247" s="38">
        <f t="shared" si="14"/>
        <v>5483.9257</v>
      </c>
      <c r="H247" s="38">
        <f t="shared" si="14"/>
        <v>0</v>
      </c>
      <c r="I247" s="10"/>
    </row>
    <row r="248" spans="1:9" s="13" customFormat="1" ht="45">
      <c r="A248" s="45">
        <v>602</v>
      </c>
      <c r="B248" s="9" t="s">
        <v>83</v>
      </c>
      <c r="C248" s="7" t="s">
        <v>47</v>
      </c>
      <c r="D248" s="7" t="s">
        <v>29</v>
      </c>
      <c r="E248" s="7" t="s">
        <v>232</v>
      </c>
      <c r="F248" s="7" t="s">
        <v>82</v>
      </c>
      <c r="G248" s="38">
        <v>5483.9257</v>
      </c>
      <c r="H248" s="38">
        <v>0</v>
      </c>
      <c r="I248" s="10"/>
    </row>
    <row r="249" spans="1:9" s="13" customFormat="1" ht="24" customHeight="1">
      <c r="A249" s="47">
        <v>602</v>
      </c>
      <c r="B249" s="23" t="s">
        <v>17</v>
      </c>
      <c r="C249" s="6" t="s">
        <v>31</v>
      </c>
      <c r="D249" s="6" t="s">
        <v>32</v>
      </c>
      <c r="E249" s="6"/>
      <c r="F249" s="6"/>
      <c r="G249" s="8">
        <f>G250</f>
        <v>200</v>
      </c>
      <c r="H249" s="8">
        <f>H250</f>
        <v>0</v>
      </c>
      <c r="I249" s="10"/>
    </row>
    <row r="250" spans="1:9" s="13" customFormat="1" ht="36" customHeight="1">
      <c r="A250" s="47">
        <v>602</v>
      </c>
      <c r="B250" s="23" t="s">
        <v>72</v>
      </c>
      <c r="C250" s="7" t="s">
        <v>31</v>
      </c>
      <c r="D250" s="7" t="s">
        <v>32</v>
      </c>
      <c r="E250" s="7" t="s">
        <v>239</v>
      </c>
      <c r="F250" s="7"/>
      <c r="G250" s="38">
        <f>G251</f>
        <v>200</v>
      </c>
      <c r="H250" s="38">
        <f>H251</f>
        <v>0</v>
      </c>
      <c r="I250" s="10"/>
    </row>
    <row r="251" spans="1:9" s="13" customFormat="1" ht="45">
      <c r="A251" s="47">
        <v>602</v>
      </c>
      <c r="B251" s="9" t="s">
        <v>83</v>
      </c>
      <c r="C251" s="7" t="s">
        <v>31</v>
      </c>
      <c r="D251" s="7" t="s">
        <v>32</v>
      </c>
      <c r="E251" s="7" t="s">
        <v>239</v>
      </c>
      <c r="F251" s="7" t="s">
        <v>82</v>
      </c>
      <c r="G251" s="38">
        <v>200</v>
      </c>
      <c r="H251" s="38">
        <v>0</v>
      </c>
      <c r="I251" s="10"/>
    </row>
    <row r="252" spans="1:9" s="13" customFormat="1" ht="15.75">
      <c r="A252" s="45">
        <v>602</v>
      </c>
      <c r="B252" s="23" t="s">
        <v>231</v>
      </c>
      <c r="C252" s="6" t="s">
        <v>64</v>
      </c>
      <c r="D252" s="6" t="s">
        <v>29</v>
      </c>
      <c r="E252" s="6"/>
      <c r="F252" s="6"/>
      <c r="G252" s="8">
        <f>G253+G256</f>
        <v>7500</v>
      </c>
      <c r="H252" s="8">
        <f>H253+H256</f>
        <v>0</v>
      </c>
      <c r="I252" s="10"/>
    </row>
    <row r="253" spans="1:9" s="13" customFormat="1" ht="60">
      <c r="A253" s="45">
        <v>602</v>
      </c>
      <c r="B253" s="23" t="s">
        <v>211</v>
      </c>
      <c r="C253" s="7" t="s">
        <v>64</v>
      </c>
      <c r="D253" s="7" t="s">
        <v>29</v>
      </c>
      <c r="E253" s="7" t="s">
        <v>43</v>
      </c>
      <c r="F253" s="7"/>
      <c r="G253" s="38">
        <f>G254</f>
        <v>5515.8927</v>
      </c>
      <c r="H253" s="38">
        <f>H254</f>
        <v>0</v>
      </c>
      <c r="I253" s="10"/>
    </row>
    <row r="254" spans="1:9" s="13" customFormat="1" ht="45.75" customHeight="1">
      <c r="A254" s="45">
        <v>602</v>
      </c>
      <c r="B254" s="9" t="s">
        <v>124</v>
      </c>
      <c r="C254" s="7">
        <v>11</v>
      </c>
      <c r="D254" s="7" t="s">
        <v>29</v>
      </c>
      <c r="E254" s="7" t="s">
        <v>240</v>
      </c>
      <c r="F254" s="7"/>
      <c r="G254" s="38">
        <f>G255</f>
        <v>5515.8927</v>
      </c>
      <c r="H254" s="38">
        <f>H255</f>
        <v>0</v>
      </c>
      <c r="I254" s="10"/>
    </row>
    <row r="255" spans="1:9" s="13" customFormat="1" ht="22.5" customHeight="1">
      <c r="A255" s="45">
        <v>602</v>
      </c>
      <c r="B255" s="9" t="s">
        <v>118</v>
      </c>
      <c r="C255" s="7">
        <v>11</v>
      </c>
      <c r="D255" s="7" t="s">
        <v>29</v>
      </c>
      <c r="E255" s="7" t="s">
        <v>240</v>
      </c>
      <c r="F255" s="7" t="s">
        <v>117</v>
      </c>
      <c r="G255" s="38">
        <v>5515.8927</v>
      </c>
      <c r="H255" s="38">
        <v>0</v>
      </c>
      <c r="I255" s="10"/>
    </row>
    <row r="256" spans="1:9" s="13" customFormat="1" ht="105">
      <c r="A256" s="45">
        <v>602</v>
      </c>
      <c r="B256" s="23" t="s">
        <v>217</v>
      </c>
      <c r="C256" s="7" t="s">
        <v>64</v>
      </c>
      <c r="D256" s="7" t="s">
        <v>29</v>
      </c>
      <c r="E256" s="7" t="s">
        <v>131</v>
      </c>
      <c r="F256" s="7"/>
      <c r="G256" s="38">
        <f>G257</f>
        <v>1984.1073</v>
      </c>
      <c r="H256" s="38">
        <f>H257</f>
        <v>0</v>
      </c>
      <c r="I256" s="10"/>
    </row>
    <row r="257" spans="1:9" s="13" customFormat="1" ht="30">
      <c r="A257" s="45">
        <v>602</v>
      </c>
      <c r="B257" s="23" t="s">
        <v>72</v>
      </c>
      <c r="C257" s="7" t="s">
        <v>64</v>
      </c>
      <c r="D257" s="7" t="s">
        <v>29</v>
      </c>
      <c r="E257" s="7" t="s">
        <v>232</v>
      </c>
      <c r="F257" s="7"/>
      <c r="G257" s="38">
        <f>G258</f>
        <v>1984.1073</v>
      </c>
      <c r="H257" s="38">
        <f>H258</f>
        <v>0</v>
      </c>
      <c r="I257" s="10"/>
    </row>
    <row r="258" spans="1:9" s="13" customFormat="1" ht="45">
      <c r="A258" s="45">
        <v>602</v>
      </c>
      <c r="B258" s="23" t="s">
        <v>83</v>
      </c>
      <c r="C258" s="7" t="s">
        <v>64</v>
      </c>
      <c r="D258" s="7" t="s">
        <v>29</v>
      </c>
      <c r="E258" s="7" t="s">
        <v>232</v>
      </c>
      <c r="F258" s="7" t="s">
        <v>82</v>
      </c>
      <c r="G258" s="38">
        <v>1984.1073</v>
      </c>
      <c r="H258" s="38">
        <v>0</v>
      </c>
      <c r="I258" s="10"/>
    </row>
    <row r="259" spans="1:9" s="13" customFormat="1" ht="47.25">
      <c r="A259" s="31">
        <v>603</v>
      </c>
      <c r="B259" s="12" t="s">
        <v>258</v>
      </c>
      <c r="C259" s="7"/>
      <c r="D259" s="7"/>
      <c r="E259" s="7"/>
      <c r="F259" s="7"/>
      <c r="G259" s="37">
        <f aca="true" t="shared" si="15" ref="G259:H261">G260</f>
        <v>802.266</v>
      </c>
      <c r="H259" s="37">
        <f t="shared" si="15"/>
        <v>0</v>
      </c>
      <c r="I259" s="10"/>
    </row>
    <row r="260" spans="1:9" s="13" customFormat="1" ht="45.75">
      <c r="A260" s="50">
        <v>603</v>
      </c>
      <c r="B260" s="9" t="s">
        <v>41</v>
      </c>
      <c r="C260" s="6" t="s">
        <v>29</v>
      </c>
      <c r="D260" s="6" t="s">
        <v>42</v>
      </c>
      <c r="E260" s="7"/>
      <c r="F260" s="7"/>
      <c r="G260" s="38">
        <f t="shared" si="15"/>
        <v>802.266</v>
      </c>
      <c r="H260" s="38">
        <f t="shared" si="15"/>
        <v>0</v>
      </c>
      <c r="I260" s="10"/>
    </row>
    <row r="261" spans="1:9" s="13" customFormat="1" ht="30">
      <c r="A261" s="50">
        <v>603</v>
      </c>
      <c r="B261" s="9" t="s">
        <v>183</v>
      </c>
      <c r="C261" s="7" t="s">
        <v>29</v>
      </c>
      <c r="D261" s="7" t="s">
        <v>42</v>
      </c>
      <c r="E261" s="7" t="s">
        <v>69</v>
      </c>
      <c r="F261" s="7"/>
      <c r="G261" s="38">
        <f t="shared" si="15"/>
        <v>802.266</v>
      </c>
      <c r="H261" s="38">
        <f t="shared" si="15"/>
        <v>0</v>
      </c>
      <c r="I261" s="10"/>
    </row>
    <row r="262" spans="1:9" s="13" customFormat="1" ht="30">
      <c r="A262" s="50"/>
      <c r="B262" s="9" t="s">
        <v>259</v>
      </c>
      <c r="C262" s="7" t="s">
        <v>29</v>
      </c>
      <c r="D262" s="7" t="s">
        <v>42</v>
      </c>
      <c r="E262" s="7" t="s">
        <v>66</v>
      </c>
      <c r="F262" s="7"/>
      <c r="G262" s="38">
        <f>G263+G264</f>
        <v>802.266</v>
      </c>
      <c r="H262" s="38">
        <f>H263+H264</f>
        <v>0</v>
      </c>
      <c r="I262" s="10"/>
    </row>
    <row r="263" spans="1:9" s="13" customFormat="1" ht="30">
      <c r="A263" s="50">
        <v>603</v>
      </c>
      <c r="B263" s="9" t="s">
        <v>81</v>
      </c>
      <c r="C263" s="7" t="s">
        <v>29</v>
      </c>
      <c r="D263" s="7" t="s">
        <v>42</v>
      </c>
      <c r="E263" s="7" t="s">
        <v>66</v>
      </c>
      <c r="F263" s="7" t="s">
        <v>80</v>
      </c>
      <c r="G263" s="38">
        <f>600.819+181.447</f>
        <v>782.266</v>
      </c>
      <c r="H263" s="39">
        <v>0</v>
      </c>
      <c r="I263" s="10"/>
    </row>
    <row r="264" spans="1:9" s="13" customFormat="1" ht="45">
      <c r="A264" s="50">
        <v>603</v>
      </c>
      <c r="B264" s="9" t="s">
        <v>83</v>
      </c>
      <c r="C264" s="7" t="s">
        <v>29</v>
      </c>
      <c r="D264" s="7" t="s">
        <v>42</v>
      </c>
      <c r="E264" s="7" t="s">
        <v>66</v>
      </c>
      <c r="F264" s="7" t="s">
        <v>82</v>
      </c>
      <c r="G264" s="38">
        <f>5+15</f>
        <v>20</v>
      </c>
      <c r="H264" s="39">
        <v>0</v>
      </c>
      <c r="I264" s="10"/>
    </row>
    <row r="265" spans="1:9" s="13" customFormat="1" ht="47.25">
      <c r="A265" s="31">
        <v>609</v>
      </c>
      <c r="B265" s="12" t="s">
        <v>176</v>
      </c>
      <c r="C265" s="7"/>
      <c r="D265" s="7"/>
      <c r="E265" s="7"/>
      <c r="F265" s="7"/>
      <c r="G265" s="37">
        <f>G266+G270</f>
        <v>17628</v>
      </c>
      <c r="H265" s="37">
        <f>H266+H270</f>
        <v>13928</v>
      </c>
      <c r="I265" s="10"/>
    </row>
    <row r="266" spans="1:9" s="13" customFormat="1" ht="22.5" customHeight="1">
      <c r="A266" s="29">
        <v>609</v>
      </c>
      <c r="B266" s="23" t="s">
        <v>16</v>
      </c>
      <c r="C266" s="6">
        <v>10</v>
      </c>
      <c r="D266" s="6" t="s">
        <v>29</v>
      </c>
      <c r="E266" s="7"/>
      <c r="F266" s="7"/>
      <c r="G266" s="8">
        <f aca="true" t="shared" si="16" ref="G266:H268">G267</f>
        <v>3700</v>
      </c>
      <c r="H266" s="8">
        <f t="shared" si="16"/>
        <v>0</v>
      </c>
      <c r="I266" s="5"/>
    </row>
    <row r="267" spans="1:9" s="13" customFormat="1" ht="35.25" customHeight="1">
      <c r="A267" s="29">
        <v>609</v>
      </c>
      <c r="B267" s="23" t="s">
        <v>183</v>
      </c>
      <c r="C267" s="7">
        <v>10</v>
      </c>
      <c r="D267" s="7" t="s">
        <v>29</v>
      </c>
      <c r="E267" s="7" t="s">
        <v>69</v>
      </c>
      <c r="F267" s="7"/>
      <c r="G267" s="38">
        <f t="shared" si="16"/>
        <v>3700</v>
      </c>
      <c r="H267" s="38">
        <f t="shared" si="16"/>
        <v>0</v>
      </c>
      <c r="I267" s="5"/>
    </row>
    <row r="268" spans="1:9" s="13" customFormat="1" ht="23.25" customHeight="1">
      <c r="A268" s="29">
        <v>609</v>
      </c>
      <c r="B268" s="23" t="s">
        <v>17</v>
      </c>
      <c r="C268" s="7" t="s">
        <v>31</v>
      </c>
      <c r="D268" s="7" t="s">
        <v>29</v>
      </c>
      <c r="E268" s="7" t="s">
        <v>78</v>
      </c>
      <c r="F268" s="7"/>
      <c r="G268" s="38">
        <f t="shared" si="16"/>
        <v>3700</v>
      </c>
      <c r="H268" s="38">
        <f t="shared" si="16"/>
        <v>0</v>
      </c>
      <c r="I268" s="5"/>
    </row>
    <row r="269" spans="1:9" s="13" customFormat="1" ht="38.25" customHeight="1">
      <c r="A269" s="29">
        <v>609</v>
      </c>
      <c r="B269" s="23" t="s">
        <v>144</v>
      </c>
      <c r="C269" s="7">
        <v>10</v>
      </c>
      <c r="D269" s="7" t="s">
        <v>29</v>
      </c>
      <c r="E269" s="7" t="s">
        <v>78</v>
      </c>
      <c r="F269" s="7" t="s">
        <v>143</v>
      </c>
      <c r="G269" s="38">
        <v>3700</v>
      </c>
      <c r="H269" s="39">
        <v>0</v>
      </c>
      <c r="I269" s="5" t="s">
        <v>58</v>
      </c>
    </row>
    <row r="270" spans="1:9" s="13" customFormat="1" ht="24.75" customHeight="1">
      <c r="A270" s="34">
        <v>609</v>
      </c>
      <c r="B270" s="9" t="s">
        <v>18</v>
      </c>
      <c r="C270" s="6">
        <v>10</v>
      </c>
      <c r="D270" s="6" t="s">
        <v>42</v>
      </c>
      <c r="E270" s="7"/>
      <c r="F270" s="7"/>
      <c r="G270" s="8">
        <f>G271</f>
        <v>13928</v>
      </c>
      <c r="H270" s="8">
        <f>H271</f>
        <v>13928</v>
      </c>
      <c r="I270" s="5"/>
    </row>
    <row r="271" spans="1:9" s="13" customFormat="1" ht="87" customHeight="1">
      <c r="A271" s="34">
        <v>609</v>
      </c>
      <c r="B271" s="9" t="s">
        <v>294</v>
      </c>
      <c r="C271" s="7" t="s">
        <v>31</v>
      </c>
      <c r="D271" s="7" t="s">
        <v>42</v>
      </c>
      <c r="E271" s="7" t="s">
        <v>295</v>
      </c>
      <c r="F271" s="7"/>
      <c r="G271" s="38">
        <f>SUM(G272:G275)</f>
        <v>13928</v>
      </c>
      <c r="H271" s="38">
        <f>SUM(H272:H275)</f>
        <v>13928</v>
      </c>
      <c r="I271" s="5"/>
    </row>
    <row r="272" spans="1:9" s="13" customFormat="1" ht="41.25" customHeight="1">
      <c r="A272" s="34">
        <v>609</v>
      </c>
      <c r="B272" s="9" t="s">
        <v>202</v>
      </c>
      <c r="C272" s="7" t="s">
        <v>31</v>
      </c>
      <c r="D272" s="7" t="s">
        <v>42</v>
      </c>
      <c r="E272" s="7" t="s">
        <v>295</v>
      </c>
      <c r="F272" s="7" t="s">
        <v>97</v>
      </c>
      <c r="G272" s="38">
        <v>10488</v>
      </c>
      <c r="H272" s="38">
        <v>10488</v>
      </c>
      <c r="I272" s="5"/>
    </row>
    <row r="273" spans="1:9" s="13" customFormat="1" ht="48" customHeight="1">
      <c r="A273" s="34">
        <v>609</v>
      </c>
      <c r="B273" s="9" t="s">
        <v>189</v>
      </c>
      <c r="C273" s="7" t="s">
        <v>31</v>
      </c>
      <c r="D273" s="7" t="s">
        <v>42</v>
      </c>
      <c r="E273" s="7" t="s">
        <v>295</v>
      </c>
      <c r="F273" s="7" t="s">
        <v>80</v>
      </c>
      <c r="G273" s="38">
        <v>2510.6</v>
      </c>
      <c r="H273" s="38">
        <v>2510.6</v>
      </c>
      <c r="I273" s="5"/>
    </row>
    <row r="274" spans="1:9" s="13" customFormat="1" ht="56.25" customHeight="1">
      <c r="A274" s="34">
        <v>609</v>
      </c>
      <c r="B274" s="9" t="s">
        <v>190</v>
      </c>
      <c r="C274" s="7" t="s">
        <v>31</v>
      </c>
      <c r="D274" s="7" t="s">
        <v>42</v>
      </c>
      <c r="E274" s="7" t="s">
        <v>295</v>
      </c>
      <c r="F274" s="7" t="s">
        <v>82</v>
      </c>
      <c r="G274" s="38">
        <v>920</v>
      </c>
      <c r="H274" s="38">
        <v>920</v>
      </c>
      <c r="I274" s="5"/>
    </row>
    <row r="275" spans="1:9" s="13" customFormat="1" ht="28.5" customHeight="1">
      <c r="A275" s="34">
        <v>609</v>
      </c>
      <c r="B275" s="9" t="s">
        <v>85</v>
      </c>
      <c r="C275" s="7" t="s">
        <v>31</v>
      </c>
      <c r="D275" s="7" t="s">
        <v>42</v>
      </c>
      <c r="E275" s="7" t="s">
        <v>295</v>
      </c>
      <c r="F275" s="7" t="s">
        <v>84</v>
      </c>
      <c r="G275" s="38">
        <f>3.9+5.5</f>
        <v>9.4</v>
      </c>
      <c r="H275" s="38">
        <v>9.4</v>
      </c>
      <c r="I275" s="5"/>
    </row>
    <row r="276" spans="1:9" s="13" customFormat="1" ht="38.25" customHeight="1">
      <c r="A276" s="31">
        <v>631</v>
      </c>
      <c r="B276" s="12" t="s">
        <v>177</v>
      </c>
      <c r="C276" s="7"/>
      <c r="D276" s="7"/>
      <c r="E276" s="7"/>
      <c r="F276" s="7"/>
      <c r="G276" s="8">
        <f>G277+G284+G292</f>
        <v>52161.52679</v>
      </c>
      <c r="H276" s="8">
        <f>H277+H284+H292</f>
        <v>17954</v>
      </c>
      <c r="I276" s="5"/>
    </row>
    <row r="277" spans="1:8" ht="28.5" customHeight="1">
      <c r="A277" s="29">
        <v>631</v>
      </c>
      <c r="B277" s="9" t="s">
        <v>21</v>
      </c>
      <c r="C277" s="6" t="s">
        <v>46</v>
      </c>
      <c r="D277" s="6" t="s">
        <v>44</v>
      </c>
      <c r="E277" s="7"/>
      <c r="F277" s="7"/>
      <c r="G277" s="8">
        <f>G278+G282</f>
        <v>11745.105080000001</v>
      </c>
      <c r="H277" s="8">
        <f>H278+H282</f>
        <v>4864.915</v>
      </c>
    </row>
    <row r="278" spans="1:8" ht="60">
      <c r="A278" s="29">
        <v>631</v>
      </c>
      <c r="B278" s="9" t="s">
        <v>218</v>
      </c>
      <c r="C278" s="7" t="s">
        <v>46</v>
      </c>
      <c r="D278" s="7" t="s">
        <v>44</v>
      </c>
      <c r="E278" s="7" t="s">
        <v>133</v>
      </c>
      <c r="F278" s="7"/>
      <c r="G278" s="38">
        <f>G279</f>
        <v>6880.19008</v>
      </c>
      <c r="H278" s="38">
        <f>H279</f>
        <v>0</v>
      </c>
    </row>
    <row r="279" spans="1:8" ht="75">
      <c r="A279" s="29">
        <v>631</v>
      </c>
      <c r="B279" s="9" t="s">
        <v>168</v>
      </c>
      <c r="C279" s="7" t="s">
        <v>46</v>
      </c>
      <c r="D279" s="7" t="s">
        <v>44</v>
      </c>
      <c r="E279" s="7" t="s">
        <v>134</v>
      </c>
      <c r="F279" s="7"/>
      <c r="G279" s="38">
        <f>G281+G280</f>
        <v>6880.19008</v>
      </c>
      <c r="H279" s="38">
        <f>H281</f>
        <v>0</v>
      </c>
    </row>
    <row r="280" spans="1:8" ht="69" customHeight="1" hidden="1">
      <c r="A280" s="45">
        <v>631</v>
      </c>
      <c r="B280" s="9" t="s">
        <v>185</v>
      </c>
      <c r="C280" s="7" t="s">
        <v>46</v>
      </c>
      <c r="D280" s="7" t="s">
        <v>44</v>
      </c>
      <c r="E280" s="7" t="s">
        <v>134</v>
      </c>
      <c r="F280" s="7" t="s">
        <v>186</v>
      </c>
      <c r="G280" s="38">
        <v>0</v>
      </c>
      <c r="H280" s="38"/>
    </row>
    <row r="281" spans="1:8" ht="21" customHeight="1">
      <c r="A281" s="29">
        <v>631</v>
      </c>
      <c r="B281" s="9" t="s">
        <v>93</v>
      </c>
      <c r="C281" s="7" t="s">
        <v>46</v>
      </c>
      <c r="D281" s="7" t="s">
        <v>44</v>
      </c>
      <c r="E281" s="7" t="s">
        <v>134</v>
      </c>
      <c r="F281" s="7" t="s">
        <v>91</v>
      </c>
      <c r="G281" s="38">
        <v>6880.19008</v>
      </c>
      <c r="H281" s="38">
        <v>0</v>
      </c>
    </row>
    <row r="282" spans="1:8" ht="73.5" customHeight="1">
      <c r="A282" s="34">
        <v>631</v>
      </c>
      <c r="B282" s="9" t="s">
        <v>296</v>
      </c>
      <c r="C282" s="7" t="s">
        <v>46</v>
      </c>
      <c r="D282" s="7" t="s">
        <v>44</v>
      </c>
      <c r="E282" s="7" t="s">
        <v>297</v>
      </c>
      <c r="F282" s="7"/>
      <c r="G282" s="38">
        <f>G283</f>
        <v>4864.915</v>
      </c>
      <c r="H282" s="38">
        <f>H283</f>
        <v>4864.915</v>
      </c>
    </row>
    <row r="283" spans="1:8" ht="19.5" customHeight="1">
      <c r="A283" s="34">
        <v>631</v>
      </c>
      <c r="B283" s="9" t="s">
        <v>93</v>
      </c>
      <c r="C283" s="7" t="s">
        <v>46</v>
      </c>
      <c r="D283" s="7" t="s">
        <v>44</v>
      </c>
      <c r="E283" s="7" t="s">
        <v>297</v>
      </c>
      <c r="F283" s="7" t="s">
        <v>91</v>
      </c>
      <c r="G283" s="38">
        <v>4864.915</v>
      </c>
      <c r="H283" s="38">
        <v>4864.915</v>
      </c>
    </row>
    <row r="284" spans="1:8" ht="19.5" customHeight="1">
      <c r="A284" s="29">
        <v>631</v>
      </c>
      <c r="B284" s="9" t="s">
        <v>139</v>
      </c>
      <c r="C284" s="6" t="s">
        <v>14</v>
      </c>
      <c r="D284" s="6" t="s">
        <v>4</v>
      </c>
      <c r="E284" s="7"/>
      <c r="F284" s="7"/>
      <c r="G284" s="8">
        <f>G285+G289</f>
        <v>31936.3713</v>
      </c>
      <c r="H284" s="8">
        <f>H285+H289</f>
        <v>13089.085</v>
      </c>
    </row>
    <row r="285" spans="1:8" ht="60">
      <c r="A285" s="29">
        <v>631</v>
      </c>
      <c r="B285" s="9" t="s">
        <v>218</v>
      </c>
      <c r="C285" s="7" t="s">
        <v>47</v>
      </c>
      <c r="D285" s="7" t="s">
        <v>29</v>
      </c>
      <c r="E285" s="7" t="s">
        <v>133</v>
      </c>
      <c r="F285" s="7"/>
      <c r="G285" s="38">
        <f>G286</f>
        <v>18847.2863</v>
      </c>
      <c r="H285" s="38">
        <f>H286</f>
        <v>0</v>
      </c>
    </row>
    <row r="286" spans="1:8" ht="75">
      <c r="A286" s="29">
        <v>631</v>
      </c>
      <c r="B286" s="9" t="s">
        <v>168</v>
      </c>
      <c r="C286" s="7" t="s">
        <v>47</v>
      </c>
      <c r="D286" s="7" t="s">
        <v>29</v>
      </c>
      <c r="E286" s="7" t="s">
        <v>134</v>
      </c>
      <c r="F286" s="7"/>
      <c r="G286" s="38">
        <f>SUM(G287:G288)</f>
        <v>18847.2863</v>
      </c>
      <c r="H286" s="38">
        <f>SUM(H287:H288)</f>
        <v>0</v>
      </c>
    </row>
    <row r="287" spans="1:8" ht="15">
      <c r="A287" s="29">
        <v>631</v>
      </c>
      <c r="B287" s="9" t="s">
        <v>93</v>
      </c>
      <c r="C287" s="7" t="s">
        <v>14</v>
      </c>
      <c r="D287" s="7" t="s">
        <v>4</v>
      </c>
      <c r="E287" s="7" t="s">
        <v>134</v>
      </c>
      <c r="F287" s="7" t="s">
        <v>91</v>
      </c>
      <c r="G287" s="38">
        <v>8648.17637</v>
      </c>
      <c r="H287" s="38">
        <v>0</v>
      </c>
    </row>
    <row r="288" spans="1:8" ht="15">
      <c r="A288" s="29">
        <v>631</v>
      </c>
      <c r="B288" s="9" t="s">
        <v>94</v>
      </c>
      <c r="C288" s="7" t="s">
        <v>14</v>
      </c>
      <c r="D288" s="7" t="s">
        <v>4</v>
      </c>
      <c r="E288" s="7" t="s">
        <v>134</v>
      </c>
      <c r="F288" s="7" t="s">
        <v>92</v>
      </c>
      <c r="G288" s="38">
        <v>10199.10993</v>
      </c>
      <c r="H288" s="40">
        <v>0</v>
      </c>
    </row>
    <row r="289" spans="1:8" ht="75">
      <c r="A289" s="34">
        <v>631</v>
      </c>
      <c r="B289" s="9" t="s">
        <v>296</v>
      </c>
      <c r="C289" s="7" t="s">
        <v>47</v>
      </c>
      <c r="D289" s="7" t="s">
        <v>29</v>
      </c>
      <c r="E289" s="7" t="s">
        <v>297</v>
      </c>
      <c r="F289" s="7"/>
      <c r="G289" s="38">
        <f>G290+G291</f>
        <v>13089.085</v>
      </c>
      <c r="H289" s="38">
        <f>H290+H291</f>
        <v>13089.085</v>
      </c>
    </row>
    <row r="290" spans="1:8" ht="15">
      <c r="A290" s="34">
        <v>631</v>
      </c>
      <c r="B290" s="9" t="s">
        <v>93</v>
      </c>
      <c r="C290" s="7" t="s">
        <v>47</v>
      </c>
      <c r="D290" s="7" t="s">
        <v>29</v>
      </c>
      <c r="E290" s="7" t="s">
        <v>297</v>
      </c>
      <c r="F290" s="7" t="s">
        <v>91</v>
      </c>
      <c r="G290" s="38">
        <v>5735.601</v>
      </c>
      <c r="H290" s="38">
        <v>5735.601</v>
      </c>
    </row>
    <row r="291" spans="1:8" ht="15">
      <c r="A291" s="34">
        <v>631</v>
      </c>
      <c r="B291" s="9" t="s">
        <v>94</v>
      </c>
      <c r="C291" s="7" t="s">
        <v>47</v>
      </c>
      <c r="D291" s="7" t="s">
        <v>29</v>
      </c>
      <c r="E291" s="7" t="s">
        <v>297</v>
      </c>
      <c r="F291" s="7" t="s">
        <v>92</v>
      </c>
      <c r="G291" s="38">
        <v>7353.484</v>
      </c>
      <c r="H291" s="38">
        <v>7353.484</v>
      </c>
    </row>
    <row r="292" spans="1:8" ht="30.75">
      <c r="A292" s="29">
        <v>631</v>
      </c>
      <c r="B292" s="9" t="s">
        <v>140</v>
      </c>
      <c r="C292" s="6" t="s">
        <v>47</v>
      </c>
      <c r="D292" s="6" t="s">
        <v>30</v>
      </c>
      <c r="E292" s="7"/>
      <c r="F292" s="7"/>
      <c r="G292" s="8">
        <f>G293+G298+G306</f>
        <v>8480.05041</v>
      </c>
      <c r="H292" s="8">
        <f>H293+H298+H306</f>
        <v>0</v>
      </c>
    </row>
    <row r="293" spans="1:8" ht="60">
      <c r="A293" s="29">
        <v>631</v>
      </c>
      <c r="B293" s="9" t="s">
        <v>218</v>
      </c>
      <c r="C293" s="7" t="s">
        <v>47</v>
      </c>
      <c r="D293" s="7" t="s">
        <v>30</v>
      </c>
      <c r="E293" s="7" t="s">
        <v>133</v>
      </c>
      <c r="F293" s="7"/>
      <c r="G293" s="38">
        <f>G294+G302</f>
        <v>7507.05041</v>
      </c>
      <c r="H293" s="38">
        <f>H294+H302</f>
        <v>0</v>
      </c>
    </row>
    <row r="294" spans="1:8" ht="30">
      <c r="A294" s="29">
        <v>631</v>
      </c>
      <c r="B294" s="9" t="s">
        <v>98</v>
      </c>
      <c r="C294" s="7" t="s">
        <v>47</v>
      </c>
      <c r="D294" s="7" t="s">
        <v>30</v>
      </c>
      <c r="E294" s="7" t="s">
        <v>141</v>
      </c>
      <c r="F294" s="7"/>
      <c r="G294" s="38">
        <f>SUM(G295:G297)</f>
        <v>3307.05041</v>
      </c>
      <c r="H294" s="38">
        <f>SUM(H295:H297)</f>
        <v>0</v>
      </c>
    </row>
    <row r="295" spans="1:8" ht="30">
      <c r="A295" s="29">
        <v>631</v>
      </c>
      <c r="B295" s="9" t="s">
        <v>99</v>
      </c>
      <c r="C295" s="7" t="s">
        <v>47</v>
      </c>
      <c r="D295" s="7" t="s">
        <v>30</v>
      </c>
      <c r="E295" s="7" t="s">
        <v>141</v>
      </c>
      <c r="F295" s="7" t="s">
        <v>97</v>
      </c>
      <c r="G295" s="38">
        <f>2785.43641+13</f>
        <v>2798.43641</v>
      </c>
      <c r="H295" s="39">
        <v>0</v>
      </c>
    </row>
    <row r="296" spans="1:8" ht="45">
      <c r="A296" s="29">
        <v>631</v>
      </c>
      <c r="B296" s="9" t="s">
        <v>83</v>
      </c>
      <c r="C296" s="7" t="s">
        <v>47</v>
      </c>
      <c r="D296" s="7" t="s">
        <v>30</v>
      </c>
      <c r="E296" s="7" t="s">
        <v>141</v>
      </c>
      <c r="F296" s="7" t="s">
        <v>82</v>
      </c>
      <c r="G296" s="38">
        <v>508.614</v>
      </c>
      <c r="H296" s="38">
        <v>0</v>
      </c>
    </row>
    <row r="297" spans="1:8" ht="15" hidden="1">
      <c r="A297" s="29">
        <v>631</v>
      </c>
      <c r="B297" s="9" t="s">
        <v>85</v>
      </c>
      <c r="C297" s="7" t="s">
        <v>47</v>
      </c>
      <c r="D297" s="7" t="s">
        <v>30</v>
      </c>
      <c r="E297" s="7" t="s">
        <v>141</v>
      </c>
      <c r="F297" s="7" t="s">
        <v>84</v>
      </c>
      <c r="G297" s="38">
        <v>0</v>
      </c>
      <c r="H297" s="39">
        <v>0</v>
      </c>
    </row>
    <row r="298" spans="1:8" ht="30">
      <c r="A298" s="29">
        <v>631</v>
      </c>
      <c r="B298" s="9" t="s">
        <v>72</v>
      </c>
      <c r="C298" s="7" t="s">
        <v>47</v>
      </c>
      <c r="D298" s="7" t="s">
        <v>30</v>
      </c>
      <c r="E298" s="7" t="s">
        <v>142</v>
      </c>
      <c r="F298" s="7"/>
      <c r="G298" s="38">
        <f>G299+G300+G301</f>
        <v>303</v>
      </c>
      <c r="H298" s="38">
        <f>H299+H300+H301</f>
        <v>0</v>
      </c>
    </row>
    <row r="299" spans="1:8" ht="45">
      <c r="A299" s="29">
        <v>631</v>
      </c>
      <c r="B299" s="9" t="s">
        <v>83</v>
      </c>
      <c r="C299" s="7" t="s">
        <v>47</v>
      </c>
      <c r="D299" s="7" t="s">
        <v>30</v>
      </c>
      <c r="E299" s="7" t="s">
        <v>142</v>
      </c>
      <c r="F299" s="7" t="s">
        <v>82</v>
      </c>
      <c r="G299" s="38">
        <v>303</v>
      </c>
      <c r="H299" s="38">
        <v>0</v>
      </c>
    </row>
    <row r="300" spans="1:8" ht="71.25" customHeight="1" hidden="1">
      <c r="A300" s="45">
        <v>631</v>
      </c>
      <c r="B300" s="9" t="s">
        <v>185</v>
      </c>
      <c r="C300" s="7" t="s">
        <v>47</v>
      </c>
      <c r="D300" s="7" t="s">
        <v>30</v>
      </c>
      <c r="E300" s="7" t="s">
        <v>142</v>
      </c>
      <c r="F300" s="7" t="s">
        <v>186</v>
      </c>
      <c r="G300" s="38">
        <v>0</v>
      </c>
      <c r="H300" s="38"/>
    </row>
    <row r="301" spans="1:8" ht="27" customHeight="1" hidden="1">
      <c r="A301" s="45">
        <v>631</v>
      </c>
      <c r="B301" s="9" t="s">
        <v>94</v>
      </c>
      <c r="C301" s="7" t="s">
        <v>47</v>
      </c>
      <c r="D301" s="7" t="s">
        <v>30</v>
      </c>
      <c r="E301" s="7" t="s">
        <v>142</v>
      </c>
      <c r="F301" s="7" t="s">
        <v>92</v>
      </c>
      <c r="G301" s="38">
        <v>0</v>
      </c>
      <c r="H301" s="38"/>
    </row>
    <row r="302" spans="1:8" ht="75">
      <c r="A302" s="45">
        <v>631</v>
      </c>
      <c r="B302" s="9" t="s">
        <v>227</v>
      </c>
      <c r="C302" s="7" t="s">
        <v>47</v>
      </c>
      <c r="D302" s="7" t="s">
        <v>30</v>
      </c>
      <c r="E302" s="7" t="s">
        <v>134</v>
      </c>
      <c r="F302" s="7"/>
      <c r="G302" s="38">
        <f>G303+G304+G305</f>
        <v>4200</v>
      </c>
      <c r="H302" s="38">
        <f>H303+H304+H305</f>
        <v>0</v>
      </c>
    </row>
    <row r="303" spans="1:8" ht="45" hidden="1">
      <c r="A303" s="45">
        <v>631</v>
      </c>
      <c r="B303" s="9" t="s">
        <v>83</v>
      </c>
      <c r="C303" s="7" t="s">
        <v>47</v>
      </c>
      <c r="D303" s="7" t="s">
        <v>30</v>
      </c>
      <c r="E303" s="7" t="s">
        <v>134</v>
      </c>
      <c r="F303" s="7" t="s">
        <v>82</v>
      </c>
      <c r="G303" s="38">
        <v>0</v>
      </c>
      <c r="H303" s="38">
        <v>0</v>
      </c>
    </row>
    <row r="304" spans="1:8" ht="21.75" customHeight="1">
      <c r="A304" s="45">
        <v>631</v>
      </c>
      <c r="B304" s="9" t="s">
        <v>93</v>
      </c>
      <c r="C304" s="7" t="s">
        <v>47</v>
      </c>
      <c r="D304" s="7" t="s">
        <v>30</v>
      </c>
      <c r="E304" s="7" t="s">
        <v>134</v>
      </c>
      <c r="F304" s="7" t="s">
        <v>91</v>
      </c>
      <c r="G304" s="38">
        <v>500</v>
      </c>
      <c r="H304" s="38">
        <v>0</v>
      </c>
    </row>
    <row r="305" spans="1:8" ht="21.75" customHeight="1">
      <c r="A305" s="45">
        <v>631</v>
      </c>
      <c r="B305" s="9" t="s">
        <v>94</v>
      </c>
      <c r="C305" s="7" t="s">
        <v>47</v>
      </c>
      <c r="D305" s="7" t="s">
        <v>30</v>
      </c>
      <c r="E305" s="7" t="s">
        <v>134</v>
      </c>
      <c r="F305" s="7" t="s">
        <v>92</v>
      </c>
      <c r="G305" s="38">
        <v>3700</v>
      </c>
      <c r="H305" s="38">
        <v>0</v>
      </c>
    </row>
    <row r="306" spans="1:8" ht="75.75" customHeight="1">
      <c r="A306" s="29">
        <v>631</v>
      </c>
      <c r="B306" s="9" t="s">
        <v>209</v>
      </c>
      <c r="C306" s="7" t="s">
        <v>47</v>
      </c>
      <c r="D306" s="7" t="s">
        <v>30</v>
      </c>
      <c r="E306" s="7" t="s">
        <v>137</v>
      </c>
      <c r="F306" s="7"/>
      <c r="G306" s="38">
        <f>G307</f>
        <v>670</v>
      </c>
      <c r="H306" s="38">
        <f>H307</f>
        <v>0</v>
      </c>
    </row>
    <row r="307" spans="1:8" ht="78.75" customHeight="1">
      <c r="A307" s="29">
        <v>631</v>
      </c>
      <c r="B307" s="9" t="s">
        <v>227</v>
      </c>
      <c r="C307" s="7" t="s">
        <v>47</v>
      </c>
      <c r="D307" s="7" t="s">
        <v>30</v>
      </c>
      <c r="E307" s="7" t="s">
        <v>138</v>
      </c>
      <c r="F307" s="7"/>
      <c r="G307" s="38">
        <f>G308</f>
        <v>670</v>
      </c>
      <c r="H307" s="38">
        <f>H308</f>
        <v>0</v>
      </c>
    </row>
    <row r="308" spans="1:8" ht="23.25" customHeight="1">
      <c r="A308" s="29">
        <v>631</v>
      </c>
      <c r="B308" s="9" t="s">
        <v>94</v>
      </c>
      <c r="C308" s="7" t="s">
        <v>47</v>
      </c>
      <c r="D308" s="7" t="s">
        <v>30</v>
      </c>
      <c r="E308" s="7" t="s">
        <v>138</v>
      </c>
      <c r="F308" s="7" t="s">
        <v>92</v>
      </c>
      <c r="G308" s="38">
        <v>670</v>
      </c>
      <c r="H308" s="38">
        <v>0</v>
      </c>
    </row>
    <row r="309" spans="1:8" ht="47.25">
      <c r="A309" s="31">
        <v>633</v>
      </c>
      <c r="B309" s="12" t="s">
        <v>178</v>
      </c>
      <c r="C309" s="4"/>
      <c r="D309" s="4"/>
      <c r="E309" s="4"/>
      <c r="F309" s="4"/>
      <c r="G309" s="41">
        <f>G314+G310</f>
        <v>16633</v>
      </c>
      <c r="H309" s="41">
        <f>H314+H310</f>
        <v>15563</v>
      </c>
    </row>
    <row r="310" spans="1:8" ht="26.25" customHeight="1">
      <c r="A310" s="31">
        <v>633</v>
      </c>
      <c r="B310" s="9" t="s">
        <v>200</v>
      </c>
      <c r="C310" s="6" t="s">
        <v>31</v>
      </c>
      <c r="D310" s="6" t="s">
        <v>30</v>
      </c>
      <c r="E310" s="7"/>
      <c r="F310" s="7"/>
      <c r="G310" s="8">
        <f>G312</f>
        <v>6045</v>
      </c>
      <c r="H310" s="8">
        <f>H312</f>
        <v>6045</v>
      </c>
    </row>
    <row r="311" spans="1:8" ht="30">
      <c r="A311" s="53">
        <v>633</v>
      </c>
      <c r="B311" s="9" t="s">
        <v>183</v>
      </c>
      <c r="C311" s="7" t="s">
        <v>31</v>
      </c>
      <c r="D311" s="7" t="s">
        <v>30</v>
      </c>
      <c r="E311" s="7" t="s">
        <v>69</v>
      </c>
      <c r="F311" s="7"/>
      <c r="G311" s="38">
        <f>G312</f>
        <v>6045</v>
      </c>
      <c r="H311" s="38">
        <f>H312</f>
        <v>6045</v>
      </c>
    </row>
    <row r="312" spans="1:8" ht="90">
      <c r="A312" s="34">
        <v>633</v>
      </c>
      <c r="B312" s="9" t="s">
        <v>241</v>
      </c>
      <c r="C312" s="7" t="s">
        <v>31</v>
      </c>
      <c r="D312" s="7" t="s">
        <v>30</v>
      </c>
      <c r="E312" s="7" t="s">
        <v>279</v>
      </c>
      <c r="F312" s="7"/>
      <c r="G312" s="38">
        <f>G313</f>
        <v>6045</v>
      </c>
      <c r="H312" s="38">
        <f>H313</f>
        <v>6045</v>
      </c>
    </row>
    <row r="313" spans="1:8" ht="15">
      <c r="A313" s="34">
        <v>633</v>
      </c>
      <c r="B313" s="9" t="s">
        <v>234</v>
      </c>
      <c r="C313" s="7" t="s">
        <v>31</v>
      </c>
      <c r="D313" s="7" t="s">
        <v>30</v>
      </c>
      <c r="E313" s="7" t="s">
        <v>279</v>
      </c>
      <c r="F313" s="7" t="s">
        <v>233</v>
      </c>
      <c r="G313" s="38">
        <v>6045</v>
      </c>
      <c r="H313" s="38">
        <v>6045</v>
      </c>
    </row>
    <row r="314" spans="1:8" ht="34.5" customHeight="1">
      <c r="A314" s="29">
        <v>633</v>
      </c>
      <c r="B314" s="9" t="s">
        <v>18</v>
      </c>
      <c r="C314" s="6">
        <v>10</v>
      </c>
      <c r="D314" s="6" t="s">
        <v>42</v>
      </c>
      <c r="E314" s="7"/>
      <c r="F314" s="7"/>
      <c r="G314" s="8">
        <f>G315+G318</f>
        <v>10588</v>
      </c>
      <c r="H314" s="8">
        <f>H315+H318</f>
        <v>9518</v>
      </c>
    </row>
    <row r="315" spans="1:8" ht="54.75" customHeight="1">
      <c r="A315" s="29">
        <v>633</v>
      </c>
      <c r="B315" s="9" t="s">
        <v>219</v>
      </c>
      <c r="C315" s="7">
        <v>10</v>
      </c>
      <c r="D315" s="7" t="s">
        <v>42</v>
      </c>
      <c r="E315" s="7" t="s">
        <v>152</v>
      </c>
      <c r="F315" s="7"/>
      <c r="G315" s="38">
        <f>G316</f>
        <v>1070</v>
      </c>
      <c r="H315" s="38">
        <f>H316</f>
        <v>0</v>
      </c>
    </row>
    <row r="316" spans="1:8" ht="30">
      <c r="A316" s="29">
        <v>633</v>
      </c>
      <c r="B316" s="9" t="s">
        <v>72</v>
      </c>
      <c r="C316" s="7">
        <v>10</v>
      </c>
      <c r="D316" s="7" t="s">
        <v>42</v>
      </c>
      <c r="E316" s="7" t="s">
        <v>153</v>
      </c>
      <c r="F316" s="7"/>
      <c r="G316" s="38">
        <f>G317</f>
        <v>1070</v>
      </c>
      <c r="H316" s="38">
        <f>H317</f>
        <v>0</v>
      </c>
    </row>
    <row r="317" spans="1:8" ht="45">
      <c r="A317" s="29">
        <v>633</v>
      </c>
      <c r="B317" s="9" t="s">
        <v>83</v>
      </c>
      <c r="C317" s="7">
        <v>10</v>
      </c>
      <c r="D317" s="7" t="s">
        <v>42</v>
      </c>
      <c r="E317" s="7" t="s">
        <v>153</v>
      </c>
      <c r="F317" s="7" t="s">
        <v>82</v>
      </c>
      <c r="G317" s="38">
        <v>1070</v>
      </c>
      <c r="H317" s="38">
        <v>0</v>
      </c>
    </row>
    <row r="318" spans="1:8" ht="75">
      <c r="A318" s="34">
        <v>633</v>
      </c>
      <c r="B318" s="9" t="s">
        <v>242</v>
      </c>
      <c r="C318" s="7">
        <v>10</v>
      </c>
      <c r="D318" s="7" t="s">
        <v>42</v>
      </c>
      <c r="E318" s="7" t="s">
        <v>298</v>
      </c>
      <c r="F318" s="7"/>
      <c r="G318" s="38">
        <f>SUM(G319:G322)</f>
        <v>9518</v>
      </c>
      <c r="H318" s="38">
        <f>SUM(H319:H322)</f>
        <v>9518</v>
      </c>
    </row>
    <row r="319" spans="1:8" ht="45">
      <c r="A319" s="34">
        <v>633</v>
      </c>
      <c r="B319" s="9" t="s">
        <v>189</v>
      </c>
      <c r="C319" s="7">
        <v>10</v>
      </c>
      <c r="D319" s="7" t="s">
        <v>42</v>
      </c>
      <c r="E319" s="7" t="s">
        <v>298</v>
      </c>
      <c r="F319" s="7" t="s">
        <v>80</v>
      </c>
      <c r="G319" s="38">
        <v>2984.72</v>
      </c>
      <c r="H319" s="38">
        <v>2984.72</v>
      </c>
    </row>
    <row r="320" spans="1:8" ht="45">
      <c r="A320" s="34">
        <v>633</v>
      </c>
      <c r="B320" s="9" t="s">
        <v>190</v>
      </c>
      <c r="C320" s="7">
        <v>10</v>
      </c>
      <c r="D320" s="7" t="s">
        <v>42</v>
      </c>
      <c r="E320" s="7" t="s">
        <v>298</v>
      </c>
      <c r="F320" s="7" t="s">
        <v>82</v>
      </c>
      <c r="G320" s="38">
        <v>350.28</v>
      </c>
      <c r="H320" s="38">
        <v>350.28</v>
      </c>
    </row>
    <row r="321" spans="1:8" ht="21" customHeight="1">
      <c r="A321" s="34">
        <v>633</v>
      </c>
      <c r="B321" s="9" t="s">
        <v>93</v>
      </c>
      <c r="C321" s="7">
        <v>10</v>
      </c>
      <c r="D321" s="7" t="s">
        <v>42</v>
      </c>
      <c r="E321" s="7" t="s">
        <v>298</v>
      </c>
      <c r="F321" s="7" t="s">
        <v>91</v>
      </c>
      <c r="G321" s="38">
        <v>6150</v>
      </c>
      <c r="H321" s="38">
        <v>6150</v>
      </c>
    </row>
    <row r="322" spans="1:8" ht="75">
      <c r="A322" s="34">
        <v>633</v>
      </c>
      <c r="B322" s="9" t="s">
        <v>201</v>
      </c>
      <c r="C322" s="7">
        <v>10</v>
      </c>
      <c r="D322" s="7" t="s">
        <v>42</v>
      </c>
      <c r="E322" s="7" t="s">
        <v>298</v>
      </c>
      <c r="F322" s="7" t="s">
        <v>84</v>
      </c>
      <c r="G322" s="38">
        <v>33</v>
      </c>
      <c r="H322" s="38">
        <v>33</v>
      </c>
    </row>
    <row r="323" spans="1:8" ht="31.5">
      <c r="A323" s="31">
        <v>931</v>
      </c>
      <c r="B323" s="12" t="s">
        <v>179</v>
      </c>
      <c r="C323" s="4"/>
      <c r="D323" s="4"/>
      <c r="E323" s="4"/>
      <c r="F323" s="4"/>
      <c r="G323" s="41">
        <f>G324+G331+G335+G345+G349+G354+G361</f>
        <v>126820.25424</v>
      </c>
      <c r="H323" s="41">
        <f>H324+H331+H335+H345+H349+H354+H361</f>
        <v>1253</v>
      </c>
    </row>
    <row r="324" spans="1:8" ht="45.75">
      <c r="A324" s="29">
        <v>931</v>
      </c>
      <c r="B324" s="9" t="s">
        <v>41</v>
      </c>
      <c r="C324" s="6" t="s">
        <v>29</v>
      </c>
      <c r="D324" s="6" t="s">
        <v>42</v>
      </c>
      <c r="E324" s="7"/>
      <c r="F324" s="7"/>
      <c r="G324" s="8">
        <f aca="true" t="shared" si="17" ref="G324:H326">G325</f>
        <v>10753.891520000001</v>
      </c>
      <c r="H324" s="8">
        <f t="shared" si="17"/>
        <v>0</v>
      </c>
    </row>
    <row r="325" spans="1:8" ht="60">
      <c r="A325" s="29">
        <v>931</v>
      </c>
      <c r="B325" s="9" t="s">
        <v>220</v>
      </c>
      <c r="C325" s="7" t="s">
        <v>29</v>
      </c>
      <c r="D325" s="7" t="s">
        <v>42</v>
      </c>
      <c r="E325" s="7" t="s">
        <v>75</v>
      </c>
      <c r="F325" s="7"/>
      <c r="G325" s="38">
        <f t="shared" si="17"/>
        <v>10753.891520000001</v>
      </c>
      <c r="H325" s="38">
        <f t="shared" si="17"/>
        <v>0</v>
      </c>
    </row>
    <row r="326" spans="1:8" ht="45">
      <c r="A326" s="29">
        <v>931</v>
      </c>
      <c r="B326" s="9" t="s">
        <v>221</v>
      </c>
      <c r="C326" s="7" t="s">
        <v>29</v>
      </c>
      <c r="D326" s="7" t="s">
        <v>42</v>
      </c>
      <c r="E326" s="7" t="s">
        <v>86</v>
      </c>
      <c r="F326" s="7"/>
      <c r="G326" s="38">
        <f t="shared" si="17"/>
        <v>10753.891520000001</v>
      </c>
      <c r="H326" s="38">
        <f t="shared" si="17"/>
        <v>0</v>
      </c>
    </row>
    <row r="327" spans="1:8" ht="30">
      <c r="A327" s="29">
        <v>931</v>
      </c>
      <c r="B327" s="9" t="s">
        <v>70</v>
      </c>
      <c r="C327" s="7" t="s">
        <v>29</v>
      </c>
      <c r="D327" s="7" t="s">
        <v>42</v>
      </c>
      <c r="E327" s="7" t="s">
        <v>87</v>
      </c>
      <c r="F327" s="7"/>
      <c r="G327" s="38">
        <f>SUM(G328:G330)</f>
        <v>10753.891520000001</v>
      </c>
      <c r="H327" s="38">
        <f>SUM(H328:H330)</f>
        <v>0</v>
      </c>
    </row>
    <row r="328" spans="1:8" ht="30">
      <c r="A328" s="29">
        <v>931</v>
      </c>
      <c r="B328" s="9" t="s">
        <v>81</v>
      </c>
      <c r="C328" s="7" t="s">
        <v>29</v>
      </c>
      <c r="D328" s="7" t="s">
        <v>42</v>
      </c>
      <c r="E328" s="7" t="s">
        <v>87</v>
      </c>
      <c r="F328" s="7" t="s">
        <v>80</v>
      </c>
      <c r="G328" s="38">
        <f>8896.0359+4</f>
        <v>8900.0359</v>
      </c>
      <c r="H328" s="39">
        <v>0</v>
      </c>
    </row>
    <row r="329" spans="1:8" ht="45">
      <c r="A329" s="29">
        <v>931</v>
      </c>
      <c r="B329" s="9" t="s">
        <v>83</v>
      </c>
      <c r="C329" s="7" t="s">
        <v>29</v>
      </c>
      <c r="D329" s="7" t="s">
        <v>42</v>
      </c>
      <c r="E329" s="7" t="s">
        <v>87</v>
      </c>
      <c r="F329" s="7" t="s">
        <v>82</v>
      </c>
      <c r="G329" s="38">
        <v>1853.85562</v>
      </c>
      <c r="H329" s="39">
        <v>0</v>
      </c>
    </row>
    <row r="330" spans="1:8" ht="15" hidden="1">
      <c r="A330" s="29">
        <v>931</v>
      </c>
      <c r="B330" s="9" t="s">
        <v>85</v>
      </c>
      <c r="C330" s="7" t="s">
        <v>29</v>
      </c>
      <c r="D330" s="7" t="s">
        <v>42</v>
      </c>
      <c r="E330" s="7" t="s">
        <v>87</v>
      </c>
      <c r="F330" s="7" t="s">
        <v>84</v>
      </c>
      <c r="G330" s="38">
        <v>0</v>
      </c>
      <c r="H330" s="39">
        <v>0</v>
      </c>
    </row>
    <row r="331" spans="1:8" ht="24.75" customHeight="1">
      <c r="A331" s="29">
        <v>931</v>
      </c>
      <c r="B331" s="9" t="s">
        <v>24</v>
      </c>
      <c r="C331" s="6" t="s">
        <v>29</v>
      </c>
      <c r="D331" s="6">
        <v>11</v>
      </c>
      <c r="E331" s="7"/>
      <c r="F331" s="7"/>
      <c r="G331" s="8">
        <f aca="true" t="shared" si="18" ref="G331:H333">G332</f>
        <v>960</v>
      </c>
      <c r="H331" s="8">
        <f t="shared" si="18"/>
        <v>0</v>
      </c>
    </row>
    <row r="332" spans="1:8" ht="31.5" customHeight="1">
      <c r="A332" s="29">
        <v>931</v>
      </c>
      <c r="B332" s="9" t="s">
        <v>183</v>
      </c>
      <c r="C332" s="7" t="s">
        <v>29</v>
      </c>
      <c r="D332" s="7">
        <v>11</v>
      </c>
      <c r="E332" s="7" t="s">
        <v>69</v>
      </c>
      <c r="F332" s="7"/>
      <c r="G332" s="38">
        <f t="shared" si="18"/>
        <v>960</v>
      </c>
      <c r="H332" s="38">
        <f t="shared" si="18"/>
        <v>0</v>
      </c>
    </row>
    <row r="333" spans="1:8" ht="24.75" customHeight="1">
      <c r="A333" s="29">
        <v>931</v>
      </c>
      <c r="B333" s="9" t="s">
        <v>74</v>
      </c>
      <c r="C333" s="7" t="s">
        <v>29</v>
      </c>
      <c r="D333" s="7" t="s">
        <v>64</v>
      </c>
      <c r="E333" s="7" t="s">
        <v>76</v>
      </c>
      <c r="F333" s="7"/>
      <c r="G333" s="38">
        <f t="shared" si="18"/>
        <v>960</v>
      </c>
      <c r="H333" s="38">
        <f t="shared" si="18"/>
        <v>0</v>
      </c>
    </row>
    <row r="334" spans="1:8" ht="22.5" customHeight="1">
      <c r="A334" s="29">
        <v>931</v>
      </c>
      <c r="B334" s="9" t="s">
        <v>60</v>
      </c>
      <c r="C334" s="7" t="s">
        <v>29</v>
      </c>
      <c r="D334" s="7">
        <v>11</v>
      </c>
      <c r="E334" s="7" t="s">
        <v>76</v>
      </c>
      <c r="F334" s="7" t="s">
        <v>59</v>
      </c>
      <c r="G334" s="38">
        <v>960</v>
      </c>
      <c r="H334" s="39">
        <v>0</v>
      </c>
    </row>
    <row r="335" spans="1:8" ht="27" customHeight="1">
      <c r="A335" s="29">
        <v>931</v>
      </c>
      <c r="B335" s="9" t="s">
        <v>10</v>
      </c>
      <c r="C335" s="6" t="s">
        <v>29</v>
      </c>
      <c r="D335" s="6" t="s">
        <v>55</v>
      </c>
      <c r="E335" s="4"/>
      <c r="F335" s="4"/>
      <c r="G335" s="42">
        <f>G336+G343+G340</f>
        <v>38943.36272</v>
      </c>
      <c r="H335" s="42">
        <f>H336+H343+H340</f>
        <v>0</v>
      </c>
    </row>
    <row r="336" spans="1:8" ht="75">
      <c r="A336" s="29">
        <v>931</v>
      </c>
      <c r="B336" s="9" t="s">
        <v>181</v>
      </c>
      <c r="C336" s="7" t="s">
        <v>29</v>
      </c>
      <c r="D336" s="7" t="s">
        <v>55</v>
      </c>
      <c r="E336" s="7" t="s">
        <v>95</v>
      </c>
      <c r="F336" s="7"/>
      <c r="G336" s="38">
        <f>G337</f>
        <v>32856.77958</v>
      </c>
      <c r="H336" s="38">
        <f>H337</f>
        <v>0</v>
      </c>
    </row>
    <row r="337" spans="1:8" ht="75">
      <c r="A337" s="29">
        <v>931</v>
      </c>
      <c r="B337" s="9" t="s">
        <v>168</v>
      </c>
      <c r="C337" s="7" t="s">
        <v>29</v>
      </c>
      <c r="D337" s="7" t="s">
        <v>55</v>
      </c>
      <c r="E337" s="7" t="s">
        <v>96</v>
      </c>
      <c r="F337" s="7"/>
      <c r="G337" s="38">
        <f>SUM(G338:G339)</f>
        <v>32856.77958</v>
      </c>
      <c r="H337" s="38">
        <f>SUM(H338:H339)</f>
        <v>0</v>
      </c>
    </row>
    <row r="338" spans="1:8" ht="60" hidden="1">
      <c r="A338" s="34">
        <v>931</v>
      </c>
      <c r="B338" s="9" t="s">
        <v>185</v>
      </c>
      <c r="C338" s="7" t="s">
        <v>29</v>
      </c>
      <c r="D338" s="7" t="s">
        <v>55</v>
      </c>
      <c r="E338" s="7" t="s">
        <v>96</v>
      </c>
      <c r="F338" s="7" t="s">
        <v>186</v>
      </c>
      <c r="G338" s="38">
        <v>0</v>
      </c>
      <c r="H338" s="38">
        <v>0</v>
      </c>
    </row>
    <row r="339" spans="1:8" ht="21" customHeight="1">
      <c r="A339" s="29">
        <v>931</v>
      </c>
      <c r="B339" s="9" t="s">
        <v>93</v>
      </c>
      <c r="C339" s="7" t="s">
        <v>29</v>
      </c>
      <c r="D339" s="7" t="s">
        <v>55</v>
      </c>
      <c r="E339" s="7" t="s">
        <v>96</v>
      </c>
      <c r="F339" s="7" t="s">
        <v>91</v>
      </c>
      <c r="G339" s="38">
        <f>30053.10683+2803.67275</f>
        <v>32856.77958</v>
      </c>
      <c r="H339" s="38">
        <v>0</v>
      </c>
    </row>
    <row r="340" spans="1:8" ht="60">
      <c r="A340" s="48">
        <v>931</v>
      </c>
      <c r="B340" s="9" t="s">
        <v>254</v>
      </c>
      <c r="C340" s="7" t="s">
        <v>29</v>
      </c>
      <c r="D340" s="7" t="s">
        <v>55</v>
      </c>
      <c r="E340" s="7" t="s">
        <v>75</v>
      </c>
      <c r="F340" s="7"/>
      <c r="G340" s="38">
        <f>G341</f>
        <v>4038.4053</v>
      </c>
      <c r="H340" s="38">
        <f>H341</f>
        <v>0</v>
      </c>
    </row>
    <row r="341" spans="1:8" ht="75">
      <c r="A341" s="48">
        <v>931</v>
      </c>
      <c r="B341" s="9" t="s">
        <v>255</v>
      </c>
      <c r="C341" s="7" t="s">
        <v>29</v>
      </c>
      <c r="D341" s="7" t="s">
        <v>55</v>
      </c>
      <c r="E341" s="7" t="s">
        <v>256</v>
      </c>
      <c r="F341" s="7"/>
      <c r="G341" s="38">
        <f>G342</f>
        <v>4038.4053</v>
      </c>
      <c r="H341" s="38">
        <f>H342</f>
        <v>0</v>
      </c>
    </row>
    <row r="342" spans="1:8" ht="20.25" customHeight="1">
      <c r="A342" s="48">
        <v>931</v>
      </c>
      <c r="B342" s="9" t="s">
        <v>93</v>
      </c>
      <c r="C342" s="7" t="s">
        <v>29</v>
      </c>
      <c r="D342" s="7" t="s">
        <v>55</v>
      </c>
      <c r="E342" s="7" t="s">
        <v>256</v>
      </c>
      <c r="F342" s="7" t="s">
        <v>91</v>
      </c>
      <c r="G342" s="38">
        <v>4038.4053</v>
      </c>
      <c r="H342" s="38">
        <v>0</v>
      </c>
    </row>
    <row r="343" spans="1:8" ht="21" customHeight="1">
      <c r="A343" s="47">
        <v>931</v>
      </c>
      <c r="B343" s="9" t="s">
        <v>74</v>
      </c>
      <c r="C343" s="7" t="s">
        <v>29</v>
      </c>
      <c r="D343" s="7" t="s">
        <v>55</v>
      </c>
      <c r="E343" s="7" t="s">
        <v>76</v>
      </c>
      <c r="F343" s="7"/>
      <c r="G343" s="38">
        <f>G344</f>
        <v>2048.17784</v>
      </c>
      <c r="H343" s="38">
        <f>H344</f>
        <v>0</v>
      </c>
    </row>
    <row r="344" spans="1:8" ht="54" customHeight="1">
      <c r="A344" s="47">
        <v>931</v>
      </c>
      <c r="B344" s="9" t="s">
        <v>83</v>
      </c>
      <c r="C344" s="7" t="s">
        <v>29</v>
      </c>
      <c r="D344" s="7" t="s">
        <v>55</v>
      </c>
      <c r="E344" s="7" t="s">
        <v>76</v>
      </c>
      <c r="F344" s="7" t="s">
        <v>82</v>
      </c>
      <c r="G344" s="38">
        <v>2048.17784</v>
      </c>
      <c r="H344" s="38">
        <v>0</v>
      </c>
    </row>
    <row r="345" spans="1:8" ht="30" customHeight="1">
      <c r="A345" s="29">
        <v>931</v>
      </c>
      <c r="B345" s="9" t="s">
        <v>19</v>
      </c>
      <c r="C345" s="6" t="s">
        <v>30</v>
      </c>
      <c r="D345" s="6" t="s">
        <v>47</v>
      </c>
      <c r="E345" s="7"/>
      <c r="F345" s="7"/>
      <c r="G345" s="8">
        <f aca="true" t="shared" si="19" ref="G345:H347">G346</f>
        <v>2000</v>
      </c>
      <c r="H345" s="8">
        <f t="shared" si="19"/>
        <v>0</v>
      </c>
    </row>
    <row r="346" spans="1:8" ht="75">
      <c r="A346" s="29">
        <v>931</v>
      </c>
      <c r="B346" s="9" t="s">
        <v>181</v>
      </c>
      <c r="C346" s="7" t="s">
        <v>30</v>
      </c>
      <c r="D346" s="7" t="s">
        <v>47</v>
      </c>
      <c r="E346" s="7" t="s">
        <v>95</v>
      </c>
      <c r="F346" s="7"/>
      <c r="G346" s="38">
        <f t="shared" si="19"/>
        <v>2000</v>
      </c>
      <c r="H346" s="38">
        <f t="shared" si="19"/>
        <v>0</v>
      </c>
    </row>
    <row r="347" spans="1:8" ht="75">
      <c r="A347" s="29">
        <v>931</v>
      </c>
      <c r="B347" s="9" t="s">
        <v>168</v>
      </c>
      <c r="C347" s="7" t="s">
        <v>30</v>
      </c>
      <c r="D347" s="7" t="s">
        <v>47</v>
      </c>
      <c r="E347" s="7" t="s">
        <v>96</v>
      </c>
      <c r="F347" s="7"/>
      <c r="G347" s="38">
        <f t="shared" si="19"/>
        <v>2000</v>
      </c>
      <c r="H347" s="38">
        <f t="shared" si="19"/>
        <v>0</v>
      </c>
    </row>
    <row r="348" spans="1:8" ht="51.75" customHeight="1">
      <c r="A348" s="29">
        <v>931</v>
      </c>
      <c r="B348" s="9" t="s">
        <v>109</v>
      </c>
      <c r="C348" s="7" t="s">
        <v>30</v>
      </c>
      <c r="D348" s="7" t="s">
        <v>47</v>
      </c>
      <c r="E348" s="7" t="s">
        <v>96</v>
      </c>
      <c r="F348" s="7" t="s">
        <v>61</v>
      </c>
      <c r="G348" s="38">
        <v>2000</v>
      </c>
      <c r="H348" s="39">
        <v>0</v>
      </c>
    </row>
    <row r="349" spans="1:8" ht="40.5" customHeight="1">
      <c r="A349" s="29">
        <v>931</v>
      </c>
      <c r="B349" s="9" t="s">
        <v>37</v>
      </c>
      <c r="C349" s="6">
        <v>13</v>
      </c>
      <c r="D349" s="6" t="s">
        <v>29</v>
      </c>
      <c r="E349" s="7"/>
      <c r="F349" s="7"/>
      <c r="G349" s="8">
        <f aca="true" t="shared" si="20" ref="G349:H352">G350</f>
        <v>4000</v>
      </c>
      <c r="H349" s="8">
        <f t="shared" si="20"/>
        <v>0</v>
      </c>
    </row>
    <row r="350" spans="1:8" ht="66.75" customHeight="1">
      <c r="A350" s="29">
        <v>931</v>
      </c>
      <c r="B350" s="9" t="s">
        <v>220</v>
      </c>
      <c r="C350" s="7">
        <v>13</v>
      </c>
      <c r="D350" s="7" t="s">
        <v>29</v>
      </c>
      <c r="E350" s="7" t="s">
        <v>75</v>
      </c>
      <c r="F350" s="7"/>
      <c r="G350" s="38">
        <f t="shared" si="20"/>
        <v>4000</v>
      </c>
      <c r="H350" s="38">
        <f t="shared" si="20"/>
        <v>0</v>
      </c>
    </row>
    <row r="351" spans="1:8" ht="54" customHeight="1">
      <c r="A351" s="29">
        <v>931</v>
      </c>
      <c r="B351" s="9" t="s">
        <v>222</v>
      </c>
      <c r="C351" s="7">
        <v>13</v>
      </c>
      <c r="D351" s="7" t="s">
        <v>29</v>
      </c>
      <c r="E351" s="7" t="s">
        <v>158</v>
      </c>
      <c r="F351" s="7"/>
      <c r="G351" s="38">
        <f t="shared" si="20"/>
        <v>4000</v>
      </c>
      <c r="H351" s="38">
        <f t="shared" si="20"/>
        <v>0</v>
      </c>
    </row>
    <row r="352" spans="1:8" ht="18.75" customHeight="1">
      <c r="A352" s="29">
        <v>931</v>
      </c>
      <c r="B352" s="9" t="s">
        <v>74</v>
      </c>
      <c r="C352" s="7" t="s">
        <v>55</v>
      </c>
      <c r="D352" s="7" t="s">
        <v>29</v>
      </c>
      <c r="E352" s="7" t="s">
        <v>159</v>
      </c>
      <c r="F352" s="7"/>
      <c r="G352" s="38">
        <f t="shared" si="20"/>
        <v>4000</v>
      </c>
      <c r="H352" s="38">
        <f t="shared" si="20"/>
        <v>0</v>
      </c>
    </row>
    <row r="353" spans="1:8" ht="25.5" customHeight="1">
      <c r="A353" s="29">
        <v>931</v>
      </c>
      <c r="B353" s="9" t="s">
        <v>23</v>
      </c>
      <c r="C353" s="7" t="s">
        <v>55</v>
      </c>
      <c r="D353" s="7" t="s">
        <v>29</v>
      </c>
      <c r="E353" s="7" t="s">
        <v>159</v>
      </c>
      <c r="F353" s="7" t="s">
        <v>62</v>
      </c>
      <c r="G353" s="38">
        <v>4000</v>
      </c>
      <c r="H353" s="39">
        <v>0</v>
      </c>
    </row>
    <row r="354" spans="1:8" ht="60" customHeight="1">
      <c r="A354" s="29">
        <v>931</v>
      </c>
      <c r="B354" s="9" t="s">
        <v>39</v>
      </c>
      <c r="C354" s="6">
        <v>14</v>
      </c>
      <c r="D354" s="6" t="s">
        <v>29</v>
      </c>
      <c r="E354" s="7"/>
      <c r="F354" s="7"/>
      <c r="G354" s="8">
        <f>G355</f>
        <v>51253</v>
      </c>
      <c r="H354" s="8">
        <f>H355</f>
        <v>1253</v>
      </c>
    </row>
    <row r="355" spans="1:8" ht="70.5" customHeight="1">
      <c r="A355" s="29">
        <v>931</v>
      </c>
      <c r="B355" s="9" t="s">
        <v>220</v>
      </c>
      <c r="C355" s="7" t="s">
        <v>65</v>
      </c>
      <c r="D355" s="7" t="s">
        <v>29</v>
      </c>
      <c r="E355" s="7" t="s">
        <v>75</v>
      </c>
      <c r="F355" s="7"/>
      <c r="G355" s="38">
        <f>G356+G359</f>
        <v>51253</v>
      </c>
      <c r="H355" s="38">
        <f>H356+H359</f>
        <v>1253</v>
      </c>
    </row>
    <row r="356" spans="1:8" ht="50.25" customHeight="1">
      <c r="A356" s="29">
        <v>931</v>
      </c>
      <c r="B356" s="9" t="s">
        <v>223</v>
      </c>
      <c r="C356" s="7" t="s">
        <v>65</v>
      </c>
      <c r="D356" s="7" t="s">
        <v>29</v>
      </c>
      <c r="E356" s="7" t="s">
        <v>160</v>
      </c>
      <c r="F356" s="7"/>
      <c r="G356" s="38">
        <f>G357</f>
        <v>50000</v>
      </c>
      <c r="H356" s="38">
        <f>H357</f>
        <v>0</v>
      </c>
    </row>
    <row r="357" spans="1:8" ht="30">
      <c r="A357" s="29">
        <v>931</v>
      </c>
      <c r="B357" s="9" t="s">
        <v>163</v>
      </c>
      <c r="C357" s="7" t="s">
        <v>65</v>
      </c>
      <c r="D357" s="7" t="s">
        <v>29</v>
      </c>
      <c r="E357" s="7" t="s">
        <v>162</v>
      </c>
      <c r="F357" s="7"/>
      <c r="G357" s="38">
        <f>G358</f>
        <v>50000</v>
      </c>
      <c r="H357" s="38">
        <f>H358</f>
        <v>0</v>
      </c>
    </row>
    <row r="358" spans="1:8" ht="21.75" customHeight="1">
      <c r="A358" s="29">
        <v>931</v>
      </c>
      <c r="B358" s="9" t="s">
        <v>48</v>
      </c>
      <c r="C358" s="7" t="s">
        <v>65</v>
      </c>
      <c r="D358" s="7" t="s">
        <v>29</v>
      </c>
      <c r="E358" s="7" t="s">
        <v>162</v>
      </c>
      <c r="F358" s="7" t="s">
        <v>161</v>
      </c>
      <c r="G358" s="38">
        <v>50000</v>
      </c>
      <c r="H358" s="38">
        <v>0</v>
      </c>
    </row>
    <row r="359" spans="1:8" ht="30">
      <c r="A359" s="29">
        <v>931</v>
      </c>
      <c r="B359" s="9" t="s">
        <v>79</v>
      </c>
      <c r="C359" s="7" t="s">
        <v>65</v>
      </c>
      <c r="D359" s="7" t="s">
        <v>29</v>
      </c>
      <c r="E359" s="7" t="s">
        <v>299</v>
      </c>
      <c r="F359" s="7"/>
      <c r="G359" s="38">
        <f>G360</f>
        <v>1253</v>
      </c>
      <c r="H359" s="38">
        <f>H360</f>
        <v>1253</v>
      </c>
    </row>
    <row r="360" spans="1:8" ht="15">
      <c r="A360" s="29">
        <v>931</v>
      </c>
      <c r="B360" s="9" t="s">
        <v>48</v>
      </c>
      <c r="C360" s="7">
        <v>14</v>
      </c>
      <c r="D360" s="7" t="s">
        <v>29</v>
      </c>
      <c r="E360" s="7" t="s">
        <v>299</v>
      </c>
      <c r="F360" s="7" t="s">
        <v>161</v>
      </c>
      <c r="G360" s="38">
        <v>1253</v>
      </c>
      <c r="H360" s="39">
        <v>1253</v>
      </c>
    </row>
    <row r="361" spans="1:8" ht="15.75">
      <c r="A361" s="29">
        <v>931</v>
      </c>
      <c r="B361" s="9" t="s">
        <v>63</v>
      </c>
      <c r="C361" s="6" t="s">
        <v>65</v>
      </c>
      <c r="D361" s="6" t="s">
        <v>44</v>
      </c>
      <c r="E361" s="7"/>
      <c r="F361" s="7"/>
      <c r="G361" s="8">
        <f aca="true" t="shared" si="21" ref="G361:H364">G362</f>
        <v>18910</v>
      </c>
      <c r="H361" s="8">
        <f t="shared" si="21"/>
        <v>0</v>
      </c>
    </row>
    <row r="362" spans="1:8" ht="60">
      <c r="A362" s="29">
        <v>931</v>
      </c>
      <c r="B362" s="9" t="s">
        <v>220</v>
      </c>
      <c r="C362" s="7" t="s">
        <v>65</v>
      </c>
      <c r="D362" s="7" t="s">
        <v>44</v>
      </c>
      <c r="E362" s="7" t="s">
        <v>75</v>
      </c>
      <c r="F362" s="7"/>
      <c r="G362" s="38">
        <f t="shared" si="21"/>
        <v>18910</v>
      </c>
      <c r="H362" s="38">
        <f t="shared" si="21"/>
        <v>0</v>
      </c>
    </row>
    <row r="363" spans="1:8" ht="45">
      <c r="A363" s="29">
        <v>931</v>
      </c>
      <c r="B363" s="9" t="s">
        <v>223</v>
      </c>
      <c r="C363" s="7" t="s">
        <v>65</v>
      </c>
      <c r="D363" s="7" t="s">
        <v>44</v>
      </c>
      <c r="E363" s="7" t="s">
        <v>160</v>
      </c>
      <c r="F363" s="7"/>
      <c r="G363" s="38">
        <f t="shared" si="21"/>
        <v>18910</v>
      </c>
      <c r="H363" s="38">
        <f t="shared" si="21"/>
        <v>0</v>
      </c>
    </row>
    <row r="364" spans="1:8" ht="30">
      <c r="A364" s="29">
        <v>931</v>
      </c>
      <c r="B364" s="9" t="s">
        <v>163</v>
      </c>
      <c r="C364" s="7">
        <v>14</v>
      </c>
      <c r="D364" s="7" t="s">
        <v>44</v>
      </c>
      <c r="E364" s="7" t="s">
        <v>243</v>
      </c>
      <c r="F364" s="7"/>
      <c r="G364" s="39">
        <f t="shared" si="21"/>
        <v>18910</v>
      </c>
      <c r="H364" s="39">
        <f t="shared" si="21"/>
        <v>0</v>
      </c>
    </row>
    <row r="365" spans="1:8" ht="15">
      <c r="A365" s="29">
        <v>931</v>
      </c>
      <c r="B365" s="9" t="s">
        <v>48</v>
      </c>
      <c r="C365" s="7">
        <v>14</v>
      </c>
      <c r="D365" s="7" t="s">
        <v>44</v>
      </c>
      <c r="E365" s="7" t="s">
        <v>243</v>
      </c>
      <c r="F365" s="7" t="s">
        <v>161</v>
      </c>
      <c r="G365" s="39">
        <v>18910</v>
      </c>
      <c r="H365" s="39">
        <v>0</v>
      </c>
    </row>
    <row r="366" spans="1:8" ht="20.25">
      <c r="A366" s="29"/>
      <c r="B366" s="33" t="s">
        <v>180</v>
      </c>
      <c r="C366" s="4"/>
      <c r="D366" s="4"/>
      <c r="E366" s="4"/>
      <c r="F366" s="4"/>
      <c r="G366" s="43">
        <f>G7+G13+G171+G265+G276+G309+G323+G259</f>
        <v>891647.24013</v>
      </c>
      <c r="H366" s="43">
        <f>H7+H13+H171+H265+H276+H309+H323+H259</f>
        <v>333952.35929</v>
      </c>
    </row>
    <row r="367" ht="14.25">
      <c r="A367" s="30"/>
    </row>
    <row r="368" ht="14.25">
      <c r="A368" s="30"/>
    </row>
    <row r="369" ht="14.25">
      <c r="A369" s="30"/>
    </row>
    <row r="370" ht="14.25">
      <c r="A370" s="30"/>
    </row>
    <row r="371" ht="14.25">
      <c r="A371" s="30"/>
    </row>
    <row r="372" ht="14.25">
      <c r="A372" s="30"/>
    </row>
    <row r="373" ht="14.25">
      <c r="A373" s="30"/>
    </row>
    <row r="374" ht="14.25">
      <c r="A374" s="30"/>
    </row>
    <row r="375" ht="14.25">
      <c r="A375" s="30"/>
    </row>
    <row r="376" ht="14.25">
      <c r="A376" s="30"/>
    </row>
    <row r="377" ht="14.25">
      <c r="A377" s="30"/>
    </row>
    <row r="378" ht="14.25">
      <c r="A378" s="30"/>
    </row>
    <row r="379" ht="14.25">
      <c r="A379" s="30"/>
    </row>
    <row r="380" ht="14.25">
      <c r="A380" s="30"/>
    </row>
    <row r="381" ht="14.25">
      <c r="A381" s="30"/>
    </row>
    <row r="382" ht="14.25">
      <c r="A382" s="30"/>
    </row>
    <row r="383" ht="14.25">
      <c r="A383" s="30"/>
    </row>
    <row r="384" ht="14.25">
      <c r="A384" s="30"/>
    </row>
    <row r="385" ht="14.25">
      <c r="A385" s="30"/>
    </row>
    <row r="386" ht="14.25">
      <c r="A386" s="30"/>
    </row>
    <row r="387" ht="14.25">
      <c r="A387" s="30"/>
    </row>
    <row r="388" ht="14.25">
      <c r="A388" s="30"/>
    </row>
    <row r="389" ht="14.25">
      <c r="A389" s="30"/>
    </row>
    <row r="390" ht="14.25">
      <c r="A390" s="30"/>
    </row>
    <row r="391" ht="14.25">
      <c r="A391" s="30"/>
    </row>
    <row r="392" ht="14.25">
      <c r="A392" s="30"/>
    </row>
    <row r="393" ht="14.25">
      <c r="A393" s="30"/>
    </row>
    <row r="394" ht="14.25">
      <c r="A394" s="30"/>
    </row>
    <row r="395" ht="14.25">
      <c r="A395" s="30"/>
    </row>
    <row r="396" ht="14.25">
      <c r="A396" s="30"/>
    </row>
    <row r="397" ht="14.25">
      <c r="A397" s="30"/>
    </row>
    <row r="398" ht="14.25">
      <c r="A398" s="30"/>
    </row>
    <row r="399" ht="14.25">
      <c r="A399" s="30"/>
    </row>
    <row r="400" ht="14.25">
      <c r="A400" s="30"/>
    </row>
    <row r="401" ht="14.25">
      <c r="A401" s="30"/>
    </row>
    <row r="402" ht="14.25">
      <c r="A402" s="30"/>
    </row>
    <row r="403" ht="14.25">
      <c r="A403" s="30"/>
    </row>
    <row r="404" ht="14.25">
      <c r="A404" s="30"/>
    </row>
    <row r="405" ht="14.25">
      <c r="A405" s="30"/>
    </row>
    <row r="406" ht="14.25">
      <c r="A406" s="30"/>
    </row>
    <row r="407" ht="14.25">
      <c r="A407" s="30"/>
    </row>
    <row r="408" ht="14.25">
      <c r="A408" s="30"/>
    </row>
    <row r="409" ht="14.25">
      <c r="A409" s="30"/>
    </row>
    <row r="410" ht="14.25">
      <c r="A410" s="30"/>
    </row>
    <row r="411" ht="14.25">
      <c r="A411" s="30"/>
    </row>
    <row r="412" ht="14.25">
      <c r="A412" s="30"/>
    </row>
    <row r="413" ht="14.25">
      <c r="A413" s="30"/>
    </row>
    <row r="414" ht="14.25">
      <c r="A414" s="30"/>
    </row>
    <row r="415" ht="14.25">
      <c r="A415" s="30"/>
    </row>
    <row r="416" ht="14.25">
      <c r="A416" s="30"/>
    </row>
    <row r="417" ht="14.25">
      <c r="A417" s="30"/>
    </row>
    <row r="418" ht="14.25">
      <c r="A418" s="30"/>
    </row>
    <row r="419" ht="14.25">
      <c r="A419" s="30"/>
    </row>
    <row r="420" ht="14.25">
      <c r="A420" s="30"/>
    </row>
    <row r="421" ht="14.25">
      <c r="A421" s="30"/>
    </row>
    <row r="422" ht="14.25">
      <c r="A422" s="30"/>
    </row>
    <row r="423" ht="14.25">
      <c r="A423" s="30"/>
    </row>
    <row r="424" ht="14.25">
      <c r="A424" s="30"/>
    </row>
    <row r="425" ht="14.25">
      <c r="A425" s="30"/>
    </row>
    <row r="426" ht="14.25">
      <c r="A426" s="30"/>
    </row>
    <row r="427" ht="14.25">
      <c r="A427" s="30"/>
    </row>
    <row r="428" ht="14.25">
      <c r="A428" s="30"/>
    </row>
    <row r="429" ht="14.25">
      <c r="A429" s="30"/>
    </row>
    <row r="430" ht="14.25">
      <c r="A430" s="30"/>
    </row>
    <row r="431" ht="14.25">
      <c r="A431" s="30"/>
    </row>
    <row r="432" ht="14.25">
      <c r="A432" s="30"/>
    </row>
    <row r="433" ht="14.25">
      <c r="A433" s="30"/>
    </row>
    <row r="434" ht="14.25">
      <c r="A434" s="30"/>
    </row>
    <row r="435" ht="14.25">
      <c r="A435" s="30"/>
    </row>
    <row r="436" ht="14.25">
      <c r="A436" s="30"/>
    </row>
    <row r="437" ht="14.25">
      <c r="A437" s="30"/>
    </row>
    <row r="438" ht="14.25">
      <c r="A438" s="30"/>
    </row>
    <row r="439" ht="14.25">
      <c r="A439" s="30"/>
    </row>
    <row r="440" ht="14.25">
      <c r="A440" s="30"/>
    </row>
    <row r="441" ht="14.25">
      <c r="A441" s="30"/>
    </row>
    <row r="442" ht="14.25">
      <c r="A442" s="30"/>
    </row>
    <row r="443" ht="14.25">
      <c r="A443" s="30"/>
    </row>
    <row r="444" ht="14.25">
      <c r="A444" s="30"/>
    </row>
    <row r="445" ht="14.25">
      <c r="A445" s="30"/>
    </row>
    <row r="446" ht="14.25">
      <c r="A446" s="30"/>
    </row>
    <row r="447" ht="14.25">
      <c r="A447" s="30"/>
    </row>
    <row r="448" ht="14.25">
      <c r="A448" s="30"/>
    </row>
    <row r="449" ht="14.25">
      <c r="A449" s="30"/>
    </row>
    <row r="450" ht="14.25">
      <c r="A450" s="30"/>
    </row>
    <row r="451" ht="14.25">
      <c r="A451" s="30"/>
    </row>
    <row r="452" ht="14.25">
      <c r="A452" s="30"/>
    </row>
    <row r="453" ht="14.25">
      <c r="A453" s="30"/>
    </row>
    <row r="454" ht="14.25">
      <c r="A454" s="30"/>
    </row>
    <row r="455" ht="14.25">
      <c r="A455" s="30"/>
    </row>
    <row r="456" ht="14.25">
      <c r="A456" s="30"/>
    </row>
    <row r="457" ht="14.25">
      <c r="A457" s="30"/>
    </row>
    <row r="458" ht="14.25">
      <c r="A458" s="30"/>
    </row>
    <row r="459" ht="14.25">
      <c r="A459" s="30"/>
    </row>
    <row r="460" ht="14.25">
      <c r="A460" s="30"/>
    </row>
    <row r="461" ht="14.25">
      <c r="A461" s="30"/>
    </row>
    <row r="462" ht="14.25">
      <c r="A462" s="30"/>
    </row>
    <row r="463" ht="14.25">
      <c r="A463" s="30"/>
    </row>
    <row r="464" ht="14.25">
      <c r="A464" s="30"/>
    </row>
    <row r="465" ht="14.25">
      <c r="A465" s="30"/>
    </row>
    <row r="466" ht="14.25">
      <c r="A466" s="30"/>
    </row>
    <row r="467" ht="14.25">
      <c r="A467" s="30"/>
    </row>
    <row r="468" ht="14.25">
      <c r="A468" s="30"/>
    </row>
    <row r="469" ht="14.25">
      <c r="A469" s="30"/>
    </row>
    <row r="470" ht="14.25">
      <c r="A470" s="30"/>
    </row>
    <row r="471" ht="14.25">
      <c r="A471" s="30"/>
    </row>
    <row r="472" ht="14.25">
      <c r="A472" s="30"/>
    </row>
    <row r="473" ht="14.25">
      <c r="A473" s="30"/>
    </row>
    <row r="474" ht="14.25">
      <c r="A474" s="30"/>
    </row>
    <row r="475" ht="14.25">
      <c r="A475" s="30"/>
    </row>
    <row r="476" ht="14.25">
      <c r="A476" s="30"/>
    </row>
    <row r="477" ht="14.25">
      <c r="A477" s="30"/>
    </row>
    <row r="478" ht="14.25">
      <c r="A478" s="30"/>
    </row>
    <row r="479" ht="14.25">
      <c r="A479" s="30"/>
    </row>
    <row r="480" ht="14.25">
      <c r="A480" s="30"/>
    </row>
    <row r="481" ht="14.25">
      <c r="A481" s="30"/>
    </row>
    <row r="482" ht="14.25">
      <c r="A482" s="30"/>
    </row>
    <row r="483" ht="14.25">
      <c r="A483" s="30"/>
    </row>
    <row r="484" ht="14.25">
      <c r="A484" s="30"/>
    </row>
    <row r="485" ht="14.25">
      <c r="A485" s="30"/>
    </row>
    <row r="486" ht="14.25">
      <c r="A486" s="30"/>
    </row>
    <row r="487" ht="14.25">
      <c r="A487" s="30"/>
    </row>
    <row r="488" ht="14.25">
      <c r="A488" s="30"/>
    </row>
    <row r="489" ht="14.25">
      <c r="A489" s="30"/>
    </row>
    <row r="490" ht="14.25">
      <c r="A490" s="30"/>
    </row>
    <row r="491" ht="14.25">
      <c r="A491" s="30"/>
    </row>
    <row r="492" ht="14.25">
      <c r="A492" s="30"/>
    </row>
    <row r="493" ht="14.25">
      <c r="A493" s="30"/>
    </row>
    <row r="494" ht="14.25">
      <c r="A494" s="30"/>
    </row>
    <row r="495" ht="14.25">
      <c r="A495" s="30"/>
    </row>
    <row r="496" ht="14.25">
      <c r="A496" s="30"/>
    </row>
    <row r="497" ht="14.25">
      <c r="A497" s="30"/>
    </row>
    <row r="498" ht="14.25">
      <c r="A498" s="30"/>
    </row>
    <row r="499" ht="14.25">
      <c r="A499" s="30"/>
    </row>
    <row r="500" ht="14.25">
      <c r="A500" s="30"/>
    </row>
    <row r="501" ht="14.25">
      <c r="A501" s="30"/>
    </row>
    <row r="502" ht="14.25">
      <c r="A502" s="30"/>
    </row>
    <row r="503" ht="14.25">
      <c r="A503" s="30"/>
    </row>
    <row r="504" ht="14.25">
      <c r="A504" s="30"/>
    </row>
    <row r="505" ht="14.25">
      <c r="A505" s="30"/>
    </row>
    <row r="506" ht="14.25">
      <c r="A506" s="30"/>
    </row>
    <row r="507" ht="14.25">
      <c r="A507" s="30"/>
    </row>
    <row r="508" ht="14.25">
      <c r="A508" s="30"/>
    </row>
    <row r="509" ht="14.25">
      <c r="A509" s="30"/>
    </row>
    <row r="510" ht="14.25">
      <c r="A510" s="30"/>
    </row>
    <row r="511" ht="14.25">
      <c r="A511" s="30"/>
    </row>
    <row r="512" ht="14.25">
      <c r="A512" s="30"/>
    </row>
    <row r="513" ht="14.25">
      <c r="A513" s="30"/>
    </row>
    <row r="514" ht="14.25">
      <c r="A514" s="30"/>
    </row>
    <row r="515" ht="14.25">
      <c r="A515" s="30"/>
    </row>
    <row r="516" ht="14.25">
      <c r="A516" s="30"/>
    </row>
    <row r="517" ht="14.25">
      <c r="A517" s="30"/>
    </row>
    <row r="518" ht="14.25">
      <c r="A518" s="30"/>
    </row>
    <row r="519" ht="14.25">
      <c r="A519" s="30"/>
    </row>
    <row r="520" ht="14.25">
      <c r="A520" s="30"/>
    </row>
    <row r="521" ht="14.25">
      <c r="A521" s="30"/>
    </row>
    <row r="522" ht="14.25">
      <c r="A522" s="30"/>
    </row>
    <row r="523" ht="14.25">
      <c r="A523" s="30"/>
    </row>
    <row r="524" ht="14.25">
      <c r="A524" s="30"/>
    </row>
    <row r="525" ht="14.25">
      <c r="A525" s="30"/>
    </row>
    <row r="526" ht="14.25">
      <c r="A526" s="30"/>
    </row>
    <row r="527" ht="14.25">
      <c r="A527" s="30"/>
    </row>
    <row r="528" ht="14.25">
      <c r="A528" s="30"/>
    </row>
    <row r="529" ht="14.25">
      <c r="A529" s="30"/>
    </row>
    <row r="530" ht="14.25">
      <c r="A530" s="30"/>
    </row>
    <row r="531" ht="14.25">
      <c r="A531" s="30"/>
    </row>
    <row r="532" ht="14.25">
      <c r="A532" s="30"/>
    </row>
    <row r="533" ht="14.25">
      <c r="A533" s="30"/>
    </row>
    <row r="534" ht="14.25">
      <c r="A534" s="30"/>
    </row>
    <row r="535" ht="14.25">
      <c r="A535" s="30"/>
    </row>
    <row r="536" ht="14.25">
      <c r="A536" s="30"/>
    </row>
    <row r="537" ht="14.25">
      <c r="A537" s="30"/>
    </row>
    <row r="538" ht="14.25">
      <c r="A538" s="30"/>
    </row>
    <row r="539" ht="14.25">
      <c r="A539" s="30"/>
    </row>
    <row r="540" ht="14.25">
      <c r="A540" s="30"/>
    </row>
    <row r="541" ht="14.25">
      <c r="A541" s="30"/>
    </row>
    <row r="542" ht="14.25">
      <c r="A542" s="30"/>
    </row>
    <row r="543" ht="14.25">
      <c r="A543" s="30"/>
    </row>
    <row r="544" ht="14.25">
      <c r="A544" s="30"/>
    </row>
    <row r="545" ht="14.25">
      <c r="A545" s="30"/>
    </row>
    <row r="546" ht="14.25">
      <c r="A546" s="30"/>
    </row>
    <row r="547" ht="14.25">
      <c r="A547" s="30"/>
    </row>
    <row r="548" ht="14.25">
      <c r="A548" s="30"/>
    </row>
    <row r="549" ht="14.25">
      <c r="A549" s="30"/>
    </row>
    <row r="550" ht="14.25">
      <c r="A550" s="30"/>
    </row>
    <row r="551" ht="14.25">
      <c r="A551" s="30"/>
    </row>
    <row r="552" ht="14.25">
      <c r="A552" s="30"/>
    </row>
    <row r="553" ht="14.25">
      <c r="A553" s="30"/>
    </row>
    <row r="554" ht="14.25">
      <c r="A554" s="30"/>
    </row>
    <row r="555" ht="14.25">
      <c r="A555" s="30"/>
    </row>
    <row r="556" ht="14.25">
      <c r="A556" s="30"/>
    </row>
    <row r="557" ht="14.25">
      <c r="A557" s="30"/>
    </row>
    <row r="558" ht="14.25">
      <c r="A558" s="30"/>
    </row>
    <row r="559" ht="14.25">
      <c r="A559" s="30"/>
    </row>
    <row r="560" ht="14.25">
      <c r="A560" s="30"/>
    </row>
    <row r="561" ht="14.25">
      <c r="A561" s="30"/>
    </row>
    <row r="562" ht="14.25">
      <c r="A562" s="30"/>
    </row>
    <row r="563" ht="14.25">
      <c r="A563" s="30"/>
    </row>
    <row r="564" ht="14.25">
      <c r="A564" s="30"/>
    </row>
    <row r="565" ht="14.25">
      <c r="A565" s="30"/>
    </row>
    <row r="566" ht="14.25">
      <c r="A566" s="30"/>
    </row>
    <row r="567" ht="14.25">
      <c r="A567" s="30"/>
    </row>
    <row r="568" ht="14.25">
      <c r="A568" s="30"/>
    </row>
    <row r="569" ht="14.25">
      <c r="A569" s="30"/>
    </row>
    <row r="570" ht="14.25">
      <c r="A570" s="30"/>
    </row>
    <row r="571" ht="14.25">
      <c r="A571" s="30"/>
    </row>
    <row r="572" ht="14.25">
      <c r="A572" s="30"/>
    </row>
    <row r="573" ht="14.25">
      <c r="A573" s="30"/>
    </row>
    <row r="574" ht="14.25">
      <c r="A574" s="30"/>
    </row>
    <row r="575" ht="14.25">
      <c r="A575" s="30"/>
    </row>
    <row r="576" ht="14.25">
      <c r="A576" s="30"/>
    </row>
    <row r="577" ht="14.25">
      <c r="A577" s="30"/>
    </row>
    <row r="578" ht="14.25">
      <c r="A578" s="30"/>
    </row>
    <row r="579" ht="14.25">
      <c r="A579" s="30"/>
    </row>
    <row r="580" ht="14.25">
      <c r="A580" s="30"/>
    </row>
    <row r="581" ht="14.25">
      <c r="A581" s="30"/>
    </row>
    <row r="582" ht="14.25">
      <c r="A582" s="30"/>
    </row>
  </sheetData>
  <sheetProtection/>
  <mergeCells count="9">
    <mergeCell ref="A5:A6"/>
    <mergeCell ref="G1:H1"/>
    <mergeCell ref="G5:H5"/>
    <mergeCell ref="B5:B6"/>
    <mergeCell ref="C5:C6"/>
    <mergeCell ref="D5:D6"/>
    <mergeCell ref="E5:E6"/>
    <mergeCell ref="F5:F6"/>
    <mergeCell ref="B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35" customWidth="1"/>
    <col min="4" max="4" width="17.00390625" style="35" customWidth="1"/>
    <col min="5" max="5" width="16.375" style="35" customWidth="1"/>
    <col min="6" max="7" width="9.125" style="35" customWidth="1"/>
    <col min="8" max="8" width="16.875" style="35" customWidth="1"/>
    <col min="9" max="9" width="24.375" style="35" customWidth="1"/>
    <col min="10" max="10" width="21.875" style="35" customWidth="1"/>
    <col min="11" max="11" width="15.375" style="35" customWidth="1"/>
    <col min="12" max="16384" width="9.125" style="35" customWidth="1"/>
  </cols>
  <sheetData>
    <row r="3" spans="8:11" ht="18">
      <c r="H3" s="35">
        <v>602</v>
      </c>
      <c r="I3" s="35">
        <v>601</v>
      </c>
      <c r="J3" s="35">
        <v>631</v>
      </c>
      <c r="K3" s="35">
        <v>931</v>
      </c>
    </row>
    <row r="4" spans="4:11" ht="18">
      <c r="D4" s="36">
        <v>624.3501</v>
      </c>
      <c r="E4" s="36">
        <v>58244</v>
      </c>
      <c r="H4" s="35">
        <v>15141633.37</v>
      </c>
      <c r="I4" s="35">
        <v>434651.19</v>
      </c>
      <c r="J4" s="35">
        <v>7633080.76</v>
      </c>
      <c r="K4" s="35">
        <v>5639669.5</v>
      </c>
    </row>
    <row r="5" spans="4:10" ht="18">
      <c r="D5" s="36">
        <v>9241.84</v>
      </c>
      <c r="E5" s="36">
        <v>813.363</v>
      </c>
      <c r="H5" s="35">
        <v>3066000</v>
      </c>
      <c r="I5" s="35">
        <v>630395.36</v>
      </c>
      <c r="J5" s="35">
        <v>5284421.72</v>
      </c>
    </row>
    <row r="6" spans="4:9" ht="18">
      <c r="D6" s="36">
        <v>274</v>
      </c>
      <c r="E6" s="36">
        <v>41863.63</v>
      </c>
      <c r="H6" s="35">
        <v>5968783.31</v>
      </c>
      <c r="I6" s="35">
        <v>964651.19</v>
      </c>
    </row>
    <row r="7" spans="4:9" ht="18">
      <c r="D7" s="36">
        <v>872</v>
      </c>
      <c r="E7" s="36">
        <v>1500</v>
      </c>
      <c r="H7" s="35">
        <v>9986772</v>
      </c>
      <c r="I7" s="35">
        <v>689886.24</v>
      </c>
    </row>
    <row r="8" spans="4:9" ht="18">
      <c r="D8" s="36">
        <v>2872</v>
      </c>
      <c r="E8" s="36">
        <v>880</v>
      </c>
      <c r="H8" s="35">
        <v>997820</v>
      </c>
      <c r="I8" s="35">
        <v>1278545.17</v>
      </c>
    </row>
    <row r="9" spans="4:9" ht="18">
      <c r="D9" s="36">
        <v>2382.107</v>
      </c>
      <c r="E9" s="36">
        <v>8853.89388</v>
      </c>
      <c r="H9" s="35">
        <v>5985005.7</v>
      </c>
      <c r="I9" s="35">
        <v>2768728.08</v>
      </c>
    </row>
    <row r="10" spans="4:9" ht="18">
      <c r="D10" s="36">
        <v>1786</v>
      </c>
      <c r="E10" s="36">
        <v>9801.742</v>
      </c>
      <c r="H10" s="35">
        <v>1786961.62</v>
      </c>
      <c r="I10" s="35">
        <v>528355.19</v>
      </c>
    </row>
    <row r="11" spans="4:8" ht="18">
      <c r="D11" s="36">
        <v>471.479</v>
      </c>
      <c r="E11" s="36">
        <v>5362.25889</v>
      </c>
      <c r="H11" s="35">
        <v>5416211.87</v>
      </c>
    </row>
    <row r="12" spans="4:8" ht="18">
      <c r="D12" s="36">
        <v>300</v>
      </c>
      <c r="E12" s="36">
        <v>500</v>
      </c>
      <c r="H12" s="35">
        <v>571071.43</v>
      </c>
    </row>
    <row r="13" spans="4:8" ht="18">
      <c r="D13" s="36">
        <v>200</v>
      </c>
      <c r="E13" s="36">
        <v>40635.634</v>
      </c>
      <c r="H13" s="35">
        <v>3848355.52</v>
      </c>
    </row>
    <row r="14" spans="4:8" ht="18">
      <c r="D14" s="36">
        <v>619</v>
      </c>
      <c r="E14" s="36">
        <v>1313.86143</v>
      </c>
      <c r="H14" s="35">
        <v>651976.78</v>
      </c>
    </row>
    <row r="15" spans="4:8" ht="18">
      <c r="D15" s="36"/>
      <c r="E15" s="36"/>
      <c r="H15" s="35">
        <v>58244000</v>
      </c>
    </row>
    <row r="16" spans="4:11" ht="18">
      <c r="D16" s="36">
        <v>520.6</v>
      </c>
      <c r="E16" s="36">
        <v>700</v>
      </c>
      <c r="H16" s="44">
        <f>SUM(H4:H15)</f>
        <v>111664591.6</v>
      </c>
      <c r="I16" s="44">
        <f>SUM(I4:I14)</f>
        <v>7295212.42</v>
      </c>
      <c r="J16" s="44">
        <f>SUM(J4:J14)</f>
        <v>12917502.48</v>
      </c>
      <c r="K16" s="44">
        <f>SUM(K4:K14)</f>
        <v>5639669.5</v>
      </c>
    </row>
    <row r="17" spans="4:5" ht="18">
      <c r="D17" s="36">
        <v>1000</v>
      </c>
      <c r="E17" s="36">
        <v>12000.91474</v>
      </c>
    </row>
    <row r="18" spans="4:5" ht="18">
      <c r="D18" s="36">
        <v>763.22289</v>
      </c>
      <c r="E18" s="36">
        <v>788</v>
      </c>
    </row>
    <row r="19" spans="4:5" ht="18">
      <c r="D19" s="36">
        <v>2154.23664</v>
      </c>
      <c r="E19" s="36">
        <v>53813.967</v>
      </c>
    </row>
    <row r="20" spans="4:5" ht="18">
      <c r="D20" s="36">
        <v>30728.49168</v>
      </c>
      <c r="E20" s="36">
        <v>114410.01672</v>
      </c>
    </row>
    <row r="21" spans="4:5" ht="18">
      <c r="D21" s="36">
        <v>1215.58437</v>
      </c>
      <c r="E21" s="36"/>
    </row>
    <row r="22" spans="4:5" ht="18">
      <c r="D22" s="36">
        <v>250</v>
      </c>
      <c r="E22" s="36"/>
    </row>
    <row r="23" spans="4:5" ht="18">
      <c r="D23" s="36">
        <v>8500</v>
      </c>
      <c r="E23" s="36"/>
    </row>
    <row r="24" spans="4:5" ht="18">
      <c r="D24" s="36">
        <v>50</v>
      </c>
      <c r="E24" s="36"/>
    </row>
    <row r="25" spans="4:5" ht="18">
      <c r="D25" s="36">
        <v>442.38</v>
      </c>
      <c r="E25" s="36"/>
    </row>
    <row r="26" spans="4:5" ht="18">
      <c r="D26" s="36">
        <v>123009.69761</v>
      </c>
      <c r="E26" s="36"/>
    </row>
    <row r="27" spans="4:5" ht="18">
      <c r="D27" s="36">
        <v>647.8</v>
      </c>
      <c r="E27" s="36"/>
    </row>
    <row r="28" spans="4:5" ht="18">
      <c r="D28" s="36">
        <v>490.69</v>
      </c>
      <c r="E28" s="36"/>
    </row>
    <row r="29" spans="4:5" ht="18">
      <c r="D29" s="36">
        <f>SUM(D4:D28)</f>
        <v>189415.47929</v>
      </c>
      <c r="E29" s="36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2015-02-19T05:43:43Z</cp:lastPrinted>
  <dcterms:created xsi:type="dcterms:W3CDTF">2007-10-25T07:07:19Z</dcterms:created>
  <dcterms:modified xsi:type="dcterms:W3CDTF">2015-03-26T10:38:08Z</dcterms:modified>
  <cp:category/>
  <cp:version/>
  <cp:contentType/>
  <cp:contentStatus/>
</cp:coreProperties>
</file>